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hot\Desktop\в рпн 03.10.22\лето-осень\"/>
    </mc:Choice>
  </mc:AlternateContent>
  <xr:revisionPtr revIDLastSave="0" documentId="13_ncr:1_{34E7973D-C7CC-4833-BFC0-C5F1F13AAC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ето - осень" sheetId="1" r:id="rId1"/>
    <sheet name="зима - весна" sheetId="2" r:id="rId2"/>
  </sheets>
  <externalReferences>
    <externalReference r:id="rId3"/>
    <externalReference r:id="rId4"/>
    <externalReference r:id="rId5"/>
  </externalReferences>
  <definedNames>
    <definedName name="_xlnm.Print_Area" localSheetId="1">'зима - весна'!$A$1:$R$480</definedName>
    <definedName name="_xlnm.Print_Area" localSheetId="0">'лето - осень'!$A$1:$R$463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9" i="1" l="1"/>
  <c r="E119" i="1"/>
  <c r="D119" i="1"/>
  <c r="C188" i="1" l="1"/>
  <c r="D188" i="1"/>
  <c r="E188" i="1"/>
  <c r="F188" i="1"/>
  <c r="H188" i="1"/>
  <c r="I188" i="1"/>
  <c r="J188" i="1"/>
  <c r="K188" i="1"/>
  <c r="L188" i="1"/>
  <c r="M188" i="1"/>
  <c r="N188" i="1"/>
  <c r="O188" i="1"/>
  <c r="P188" i="1"/>
  <c r="Q188" i="1"/>
  <c r="R188" i="1"/>
  <c r="A303" i="1" l="1"/>
  <c r="A235" i="1" l="1"/>
  <c r="C377" i="1" l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C370" i="1" l="1"/>
  <c r="H370" i="1"/>
  <c r="I370" i="1"/>
  <c r="J370" i="1"/>
  <c r="K370" i="1"/>
  <c r="L370" i="1"/>
  <c r="M370" i="1"/>
  <c r="N370" i="1"/>
  <c r="O370" i="1"/>
  <c r="P370" i="1"/>
  <c r="Q370" i="1"/>
  <c r="R370" i="1"/>
  <c r="C366" i="1"/>
  <c r="H366" i="1"/>
  <c r="I366" i="1"/>
  <c r="J366" i="1"/>
  <c r="K366" i="1"/>
  <c r="L366" i="1"/>
  <c r="M366" i="1"/>
  <c r="N366" i="1"/>
  <c r="O366" i="1"/>
  <c r="P366" i="1"/>
  <c r="Q366" i="1"/>
  <c r="R366" i="1"/>
  <c r="C367" i="1"/>
  <c r="H367" i="1"/>
  <c r="I367" i="1"/>
  <c r="J367" i="1"/>
  <c r="K367" i="1"/>
  <c r="L367" i="1"/>
  <c r="M367" i="1"/>
  <c r="N367" i="1"/>
  <c r="O367" i="1"/>
  <c r="P367" i="1"/>
  <c r="Q367" i="1"/>
  <c r="R367" i="1"/>
  <c r="C368" i="1"/>
  <c r="D368" i="1"/>
  <c r="E368" i="1"/>
  <c r="H368" i="1"/>
  <c r="I368" i="1"/>
  <c r="J368" i="1"/>
  <c r="K368" i="1"/>
  <c r="L368" i="1"/>
  <c r="M368" i="1"/>
  <c r="N368" i="1"/>
  <c r="O368" i="1"/>
  <c r="P368" i="1"/>
  <c r="Q368" i="1"/>
  <c r="R368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C343" i="1"/>
  <c r="D343" i="1"/>
  <c r="E343" i="1"/>
  <c r="H343" i="1"/>
  <c r="I343" i="1"/>
  <c r="J343" i="1"/>
  <c r="K343" i="1"/>
  <c r="L343" i="1"/>
  <c r="M343" i="1"/>
  <c r="N343" i="1"/>
  <c r="O343" i="1"/>
  <c r="P343" i="1"/>
  <c r="Q343" i="1"/>
  <c r="R343" i="1"/>
  <c r="C342" i="1"/>
  <c r="H342" i="1"/>
  <c r="I342" i="1"/>
  <c r="J342" i="1"/>
  <c r="K342" i="1"/>
  <c r="L342" i="1"/>
  <c r="M342" i="1"/>
  <c r="N342" i="1"/>
  <c r="O342" i="1"/>
  <c r="P342" i="1"/>
  <c r="Q342" i="1"/>
  <c r="R342" i="1"/>
  <c r="C329" i="1"/>
  <c r="I329" i="1"/>
  <c r="J329" i="1"/>
  <c r="K329" i="1"/>
  <c r="L329" i="1"/>
  <c r="M329" i="1"/>
  <c r="N329" i="1"/>
  <c r="O329" i="1"/>
  <c r="P329" i="1"/>
  <c r="Q329" i="1"/>
  <c r="R329" i="1"/>
  <c r="C330" i="1"/>
  <c r="H330" i="1"/>
  <c r="I330" i="1"/>
  <c r="J330" i="1"/>
  <c r="K330" i="1"/>
  <c r="L330" i="1"/>
  <c r="M330" i="1"/>
  <c r="N330" i="1"/>
  <c r="O330" i="1"/>
  <c r="P330" i="1"/>
  <c r="Q330" i="1"/>
  <c r="R330" i="1"/>
  <c r="J269" i="1"/>
  <c r="K269" i="1"/>
  <c r="L269" i="1"/>
  <c r="N269" i="1"/>
  <c r="O269" i="1"/>
  <c r="Q269" i="1"/>
  <c r="R269" i="1"/>
  <c r="C271" i="1"/>
  <c r="D271" i="1"/>
  <c r="E271" i="1"/>
  <c r="F271" i="1"/>
  <c r="H271" i="1"/>
  <c r="I271" i="1"/>
  <c r="J271" i="1"/>
  <c r="K271" i="1"/>
  <c r="L271" i="1"/>
  <c r="M271" i="1"/>
  <c r="N271" i="1"/>
  <c r="O271" i="1"/>
  <c r="P271" i="1"/>
  <c r="Q271" i="1"/>
  <c r="R271" i="1"/>
  <c r="H268" i="1"/>
  <c r="I268" i="1"/>
  <c r="J268" i="1"/>
  <c r="K268" i="1"/>
  <c r="L268" i="1"/>
  <c r="M268" i="1"/>
  <c r="N268" i="1"/>
  <c r="O268" i="1"/>
  <c r="P268" i="1"/>
  <c r="Q268" i="1"/>
  <c r="R268" i="1"/>
  <c r="H256" i="1"/>
  <c r="I256" i="1"/>
  <c r="J256" i="1"/>
  <c r="K256" i="1"/>
  <c r="L256" i="1"/>
  <c r="M256" i="1"/>
  <c r="N256" i="1"/>
  <c r="O256" i="1"/>
  <c r="P256" i="1"/>
  <c r="Q256" i="1"/>
  <c r="R256" i="1"/>
  <c r="C257" i="1"/>
  <c r="H257" i="1"/>
  <c r="I257" i="1"/>
  <c r="J257" i="1"/>
  <c r="K257" i="1"/>
  <c r="L257" i="1"/>
  <c r="M257" i="1"/>
  <c r="N257" i="1"/>
  <c r="O257" i="1"/>
  <c r="P257" i="1"/>
  <c r="Q257" i="1"/>
  <c r="R257" i="1"/>
  <c r="C229" i="1"/>
  <c r="H229" i="1"/>
  <c r="I229" i="1"/>
  <c r="J229" i="1"/>
  <c r="K229" i="1"/>
  <c r="L229" i="1"/>
  <c r="M229" i="1"/>
  <c r="N229" i="1"/>
  <c r="O229" i="1"/>
  <c r="P229" i="1"/>
  <c r="Q229" i="1"/>
  <c r="R229" i="1"/>
  <c r="B235" i="1"/>
  <c r="C235" i="1"/>
  <c r="D235" i="1"/>
  <c r="E235" i="1"/>
  <c r="F235" i="1"/>
  <c r="H235" i="1"/>
  <c r="I235" i="1"/>
  <c r="J235" i="1"/>
  <c r="K235" i="1"/>
  <c r="L235" i="1"/>
  <c r="M235" i="1"/>
  <c r="N235" i="1"/>
  <c r="O235" i="1"/>
  <c r="P235" i="1"/>
  <c r="Q235" i="1"/>
  <c r="R235" i="1"/>
  <c r="H222" i="1"/>
  <c r="I222" i="1"/>
  <c r="J222" i="1"/>
  <c r="K222" i="1"/>
  <c r="L222" i="1"/>
  <c r="M222" i="1"/>
  <c r="N222" i="1"/>
  <c r="O222" i="1"/>
  <c r="P222" i="1"/>
  <c r="Q222" i="1"/>
  <c r="R222" i="1"/>
  <c r="C76" i="1"/>
  <c r="H76" i="1"/>
  <c r="I76" i="1"/>
  <c r="J76" i="1"/>
  <c r="K76" i="1"/>
  <c r="L76" i="1"/>
  <c r="M76" i="1"/>
  <c r="N76" i="1"/>
  <c r="O76" i="1"/>
  <c r="P76" i="1"/>
  <c r="Q76" i="1"/>
  <c r="R76" i="1"/>
  <c r="M413" i="1" l="1"/>
  <c r="N413" i="1"/>
  <c r="O413" i="1"/>
  <c r="P413" i="1"/>
  <c r="J413" i="1"/>
  <c r="K413" i="1"/>
  <c r="L413" i="1"/>
  <c r="H413" i="1"/>
  <c r="C413" i="1"/>
  <c r="C380" i="1"/>
  <c r="D380" i="1"/>
  <c r="E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N378" i="1"/>
  <c r="P378" i="1"/>
  <c r="J379" i="1"/>
  <c r="K379" i="1"/>
  <c r="L379" i="1"/>
  <c r="M379" i="1"/>
  <c r="N379" i="1"/>
  <c r="O379" i="1"/>
  <c r="P379" i="1"/>
  <c r="M331" i="1"/>
  <c r="N331" i="1"/>
  <c r="Q331" i="1"/>
  <c r="R331" i="1"/>
  <c r="O331" i="1"/>
  <c r="P331" i="1"/>
  <c r="C332" i="1"/>
  <c r="H332" i="1"/>
  <c r="I332" i="1"/>
  <c r="J332" i="1"/>
  <c r="K332" i="1"/>
  <c r="L332" i="1"/>
  <c r="M332" i="1"/>
  <c r="N332" i="1"/>
  <c r="O332" i="1"/>
  <c r="P332" i="1"/>
  <c r="Q332" i="1"/>
  <c r="R332" i="1"/>
  <c r="K304" i="1"/>
  <c r="L304" i="1"/>
  <c r="N304" i="1"/>
  <c r="P304" i="1"/>
  <c r="C304" i="1"/>
  <c r="L231" i="1"/>
  <c r="O231" i="1"/>
  <c r="P231" i="1"/>
  <c r="Q231" i="1"/>
  <c r="R231" i="1"/>
  <c r="J220" i="1"/>
  <c r="K220" i="1"/>
  <c r="L220" i="1"/>
  <c r="M220" i="1"/>
  <c r="N220" i="1"/>
  <c r="O220" i="1"/>
  <c r="C220" i="1"/>
  <c r="I220" i="1"/>
  <c r="Q220" i="1"/>
  <c r="R220" i="1"/>
  <c r="C230" i="1"/>
  <c r="I230" i="1"/>
  <c r="J230" i="1"/>
  <c r="K230" i="1"/>
  <c r="L230" i="1"/>
  <c r="M230" i="1"/>
  <c r="N230" i="1"/>
  <c r="Q230" i="1"/>
  <c r="R230" i="1"/>
  <c r="L305" i="1"/>
  <c r="Q305" i="1"/>
  <c r="R305" i="1"/>
  <c r="J195" i="1"/>
  <c r="L195" i="1"/>
  <c r="M195" i="1"/>
  <c r="N195" i="1"/>
  <c r="O195" i="1"/>
  <c r="P195" i="1"/>
  <c r="J196" i="1"/>
  <c r="K196" i="1"/>
  <c r="L196" i="1"/>
  <c r="M196" i="1"/>
  <c r="N196" i="1"/>
  <c r="O196" i="1"/>
  <c r="P196" i="1"/>
  <c r="C196" i="1"/>
  <c r="K148" i="1"/>
  <c r="L148" i="1"/>
  <c r="P148" i="1"/>
  <c r="C148" i="1"/>
  <c r="D457" i="1" l="1"/>
  <c r="E457" i="1"/>
  <c r="F457" i="1"/>
  <c r="H457" i="1"/>
  <c r="I457" i="1"/>
  <c r="J457" i="1"/>
  <c r="K457" i="1"/>
  <c r="L457" i="1"/>
  <c r="M457" i="1"/>
  <c r="N457" i="1"/>
  <c r="O457" i="1"/>
  <c r="P457" i="1"/>
  <c r="Q457" i="1"/>
  <c r="R457" i="1"/>
  <c r="C457" i="1"/>
  <c r="D445" i="1"/>
  <c r="E445" i="1"/>
  <c r="F445" i="1"/>
  <c r="G445" i="1"/>
  <c r="G461" i="1" s="1"/>
  <c r="G459" i="1" s="1"/>
  <c r="H445" i="1"/>
  <c r="I445" i="1"/>
  <c r="I461" i="1" s="1"/>
  <c r="I459" i="1" s="1"/>
  <c r="J445" i="1"/>
  <c r="K445" i="1"/>
  <c r="L445" i="1"/>
  <c r="M445" i="1"/>
  <c r="M461" i="1" s="1"/>
  <c r="M459" i="1" s="1"/>
  <c r="N445" i="1"/>
  <c r="N461" i="1" s="1"/>
  <c r="N459" i="1" s="1"/>
  <c r="O445" i="1"/>
  <c r="P445" i="1"/>
  <c r="Q445" i="1"/>
  <c r="Q461" i="1" s="1"/>
  <c r="Q459" i="1" s="1"/>
  <c r="R445" i="1"/>
  <c r="R461" i="1" s="1"/>
  <c r="R459" i="1" s="1"/>
  <c r="C445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C421" i="1"/>
  <c r="M409" i="1"/>
  <c r="N409" i="1"/>
  <c r="O409" i="1"/>
  <c r="P409" i="1"/>
  <c r="Q409" i="1"/>
  <c r="R409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C385" i="1"/>
  <c r="M373" i="1"/>
  <c r="N373" i="1"/>
  <c r="O373" i="1"/>
  <c r="P373" i="1"/>
  <c r="Q373" i="1"/>
  <c r="R373" i="1"/>
  <c r="M336" i="1"/>
  <c r="N336" i="1"/>
  <c r="O336" i="1"/>
  <c r="P336" i="1"/>
  <c r="Q336" i="1"/>
  <c r="R336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C348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D300" i="1"/>
  <c r="E300" i="1"/>
  <c r="F300" i="1"/>
  <c r="H300" i="1"/>
  <c r="I300" i="1"/>
  <c r="J300" i="1"/>
  <c r="K300" i="1"/>
  <c r="L300" i="1"/>
  <c r="M300" i="1"/>
  <c r="N300" i="1"/>
  <c r="O300" i="1"/>
  <c r="P300" i="1"/>
  <c r="Q300" i="1"/>
  <c r="R300" i="1"/>
  <c r="C312" i="1"/>
  <c r="C300" i="1"/>
  <c r="D276" i="1"/>
  <c r="E276" i="1"/>
  <c r="F276" i="1"/>
  <c r="H276" i="1"/>
  <c r="I276" i="1"/>
  <c r="J276" i="1"/>
  <c r="K276" i="1"/>
  <c r="L276" i="1"/>
  <c r="M276" i="1"/>
  <c r="N276" i="1"/>
  <c r="O276" i="1"/>
  <c r="P276" i="1"/>
  <c r="Q276" i="1"/>
  <c r="R276" i="1"/>
  <c r="D263" i="1"/>
  <c r="E263" i="1"/>
  <c r="F263" i="1"/>
  <c r="H263" i="1"/>
  <c r="I263" i="1"/>
  <c r="J263" i="1"/>
  <c r="K263" i="1"/>
  <c r="L263" i="1"/>
  <c r="M263" i="1"/>
  <c r="N263" i="1"/>
  <c r="O263" i="1"/>
  <c r="P263" i="1"/>
  <c r="Q263" i="1"/>
  <c r="R263" i="1"/>
  <c r="C276" i="1"/>
  <c r="C263" i="1"/>
  <c r="D238" i="1"/>
  <c r="E238" i="1"/>
  <c r="G238" i="1"/>
  <c r="H238" i="1"/>
  <c r="I238" i="1"/>
  <c r="J238" i="1"/>
  <c r="K238" i="1"/>
  <c r="L238" i="1"/>
  <c r="M238" i="1"/>
  <c r="N238" i="1"/>
  <c r="P238" i="1"/>
  <c r="Q238" i="1"/>
  <c r="R238" i="1"/>
  <c r="C238" i="1"/>
  <c r="F225" i="1"/>
  <c r="F242" i="1" s="1"/>
  <c r="F240" i="1" s="1"/>
  <c r="G225" i="1"/>
  <c r="H225" i="1"/>
  <c r="I225" i="1"/>
  <c r="J225" i="1"/>
  <c r="K225" i="1"/>
  <c r="L225" i="1"/>
  <c r="M225" i="1"/>
  <c r="N225" i="1"/>
  <c r="O225" i="1"/>
  <c r="O242" i="1" s="1"/>
  <c r="O240" i="1" s="1"/>
  <c r="P225" i="1"/>
  <c r="P242" i="1" s="1"/>
  <c r="P240" i="1" s="1"/>
  <c r="Q225" i="1"/>
  <c r="Q242" i="1" s="1"/>
  <c r="Q240" i="1" s="1"/>
  <c r="R225" i="1"/>
  <c r="R242" i="1" s="1"/>
  <c r="R240" i="1" s="1"/>
  <c r="C225" i="1"/>
  <c r="D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C201" i="1"/>
  <c r="I190" i="1"/>
  <c r="J190" i="1"/>
  <c r="K190" i="1"/>
  <c r="L190" i="1"/>
  <c r="M190" i="1"/>
  <c r="N190" i="1"/>
  <c r="O190" i="1"/>
  <c r="P190" i="1"/>
  <c r="Q190" i="1"/>
  <c r="R190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C166" i="1"/>
  <c r="D154" i="1"/>
  <c r="E154" i="1"/>
  <c r="E170" i="1" s="1"/>
  <c r="E168" i="1" s="1"/>
  <c r="F154" i="1"/>
  <c r="G154" i="1"/>
  <c r="H154" i="1"/>
  <c r="H170" i="1" s="1"/>
  <c r="H168" i="1" s="1"/>
  <c r="I154" i="1"/>
  <c r="I170" i="1" s="1"/>
  <c r="I168" i="1" s="1"/>
  <c r="J154" i="1"/>
  <c r="J170" i="1" s="1"/>
  <c r="J168" i="1" s="1"/>
  <c r="K154" i="1"/>
  <c r="K170" i="1" s="1"/>
  <c r="K168" i="1" s="1"/>
  <c r="L154" i="1"/>
  <c r="L170" i="1" s="1"/>
  <c r="L168" i="1" s="1"/>
  <c r="M154" i="1"/>
  <c r="M170" i="1" s="1"/>
  <c r="M168" i="1" s="1"/>
  <c r="N154" i="1"/>
  <c r="N170" i="1" s="1"/>
  <c r="N168" i="1" s="1"/>
  <c r="O154" i="1"/>
  <c r="O170" i="1" s="1"/>
  <c r="O168" i="1" s="1"/>
  <c r="P154" i="1"/>
  <c r="P170" i="1" s="1"/>
  <c r="P168" i="1" s="1"/>
  <c r="Q154" i="1"/>
  <c r="Q170" i="1" s="1"/>
  <c r="Q168" i="1" s="1"/>
  <c r="R154" i="1"/>
  <c r="R170" i="1" s="1"/>
  <c r="R168" i="1" s="1"/>
  <c r="C154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C130" i="1"/>
  <c r="H119" i="1"/>
  <c r="I119" i="1"/>
  <c r="J119" i="1"/>
  <c r="K119" i="1"/>
  <c r="L119" i="1"/>
  <c r="M119" i="1"/>
  <c r="N119" i="1"/>
  <c r="O119" i="1"/>
  <c r="P119" i="1"/>
  <c r="Q119" i="1"/>
  <c r="R119" i="1"/>
  <c r="C119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E94" i="1"/>
  <c r="D94" i="1"/>
  <c r="C94" i="1"/>
  <c r="R82" i="1"/>
  <c r="R98" i="1" s="1"/>
  <c r="R96" i="1" s="1"/>
  <c r="Q82" i="1"/>
  <c r="P82" i="1"/>
  <c r="P98" i="1" s="1"/>
  <c r="P96" i="1" s="1"/>
  <c r="O82" i="1"/>
  <c r="N82" i="1"/>
  <c r="N98" i="1" s="1"/>
  <c r="N96" i="1" s="1"/>
  <c r="M82" i="1"/>
  <c r="L82" i="1"/>
  <c r="L98" i="1" s="1"/>
  <c r="L96" i="1" s="1"/>
  <c r="K82" i="1"/>
  <c r="J82" i="1"/>
  <c r="J98" i="1" s="1"/>
  <c r="J96" i="1" s="1"/>
  <c r="I82" i="1"/>
  <c r="H82" i="1"/>
  <c r="H98" i="1" s="1"/>
  <c r="H96" i="1" s="1"/>
  <c r="G82" i="1"/>
  <c r="F82" i="1"/>
  <c r="E82" i="1"/>
  <c r="D82" i="1"/>
  <c r="C82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C57" i="1"/>
  <c r="R45" i="1"/>
  <c r="Q45" i="1"/>
  <c r="P45" i="1"/>
  <c r="O45" i="1"/>
  <c r="O61" i="1" s="1"/>
  <c r="O59" i="1" s="1"/>
  <c r="N45" i="1"/>
  <c r="M45" i="1"/>
  <c r="P61" i="1" l="1"/>
  <c r="P59" i="1" s="1"/>
  <c r="M61" i="1"/>
  <c r="M59" i="1" s="1"/>
  <c r="Q61" i="1"/>
  <c r="Q59" i="1" s="1"/>
  <c r="N61" i="1"/>
  <c r="N59" i="1" s="1"/>
  <c r="R61" i="1"/>
  <c r="R59" i="1" s="1"/>
  <c r="H461" i="1"/>
  <c r="H459" i="1" s="1"/>
  <c r="O134" i="1"/>
  <c r="O132" i="1" s="1"/>
  <c r="R134" i="1"/>
  <c r="R132" i="1" s="1"/>
  <c r="N134" i="1"/>
  <c r="N132" i="1" s="1"/>
  <c r="J134" i="1"/>
  <c r="J132" i="1" s="1"/>
  <c r="K134" i="1"/>
  <c r="K132" i="1" s="1"/>
  <c r="P461" i="1"/>
  <c r="P459" i="1" s="1"/>
  <c r="D461" i="1"/>
  <c r="D459" i="1" s="1"/>
  <c r="Q134" i="1"/>
  <c r="Q132" i="1" s="1"/>
  <c r="M134" i="1"/>
  <c r="M132" i="1" s="1"/>
  <c r="I134" i="1"/>
  <c r="I132" i="1" s="1"/>
  <c r="N389" i="1"/>
  <c r="N387" i="1" s="1"/>
  <c r="P134" i="1"/>
  <c r="P132" i="1" s="1"/>
  <c r="L134" i="1"/>
  <c r="L132" i="1" s="1"/>
  <c r="H134" i="1"/>
  <c r="H132" i="1" s="1"/>
  <c r="L461" i="1"/>
  <c r="L459" i="1" s="1"/>
  <c r="R389" i="1"/>
  <c r="R387" i="1" s="1"/>
  <c r="P425" i="1"/>
  <c r="P423" i="1" s="1"/>
  <c r="F461" i="1"/>
  <c r="F459" i="1" s="1"/>
  <c r="E461" i="1"/>
  <c r="E459" i="1" s="1"/>
  <c r="F170" i="1"/>
  <c r="F168" i="1" s="1"/>
  <c r="D170" i="1"/>
  <c r="D168" i="1" s="1"/>
  <c r="F134" i="1"/>
  <c r="F132" i="1" s="1"/>
  <c r="D134" i="1"/>
  <c r="D132" i="1" s="1"/>
  <c r="F98" i="1"/>
  <c r="F96" i="1" s="1"/>
  <c r="E98" i="1"/>
  <c r="E96" i="1" s="1"/>
  <c r="D98" i="1"/>
  <c r="D96" i="1" s="1"/>
  <c r="P205" i="1"/>
  <c r="P203" i="1" s="1"/>
  <c r="L205" i="1"/>
  <c r="L203" i="1" s="1"/>
  <c r="J461" i="1"/>
  <c r="J459" i="1" s="1"/>
  <c r="E134" i="1"/>
  <c r="E132" i="1" s="1"/>
  <c r="O461" i="1"/>
  <c r="O459" i="1" s="1"/>
  <c r="K461" i="1"/>
  <c r="K459" i="1" s="1"/>
  <c r="I98" i="1"/>
  <c r="I96" i="1" s="1"/>
  <c r="M98" i="1"/>
  <c r="M96" i="1" s="1"/>
  <c r="Q98" i="1"/>
  <c r="Q96" i="1" s="1"/>
  <c r="R205" i="1"/>
  <c r="R203" i="1" s="1"/>
  <c r="Q280" i="1"/>
  <c r="Q278" i="1" s="1"/>
  <c r="I280" i="1"/>
  <c r="I278" i="1" s="1"/>
  <c r="G170" i="1"/>
  <c r="G168" i="1" s="1"/>
  <c r="G134" i="1"/>
  <c r="G132" i="1" s="1"/>
  <c r="M205" i="1"/>
  <c r="M203" i="1" s="1"/>
  <c r="O389" i="1"/>
  <c r="O387" i="1" s="1"/>
  <c r="Q425" i="1"/>
  <c r="Q423" i="1" s="1"/>
  <c r="M425" i="1"/>
  <c r="M423" i="1" s="1"/>
  <c r="R425" i="1"/>
  <c r="R423" i="1" s="1"/>
  <c r="Q389" i="1"/>
  <c r="Q387" i="1" s="1"/>
  <c r="O205" i="1"/>
  <c r="O203" i="1" s="1"/>
  <c r="K205" i="1"/>
  <c r="K203" i="1" s="1"/>
  <c r="N205" i="1"/>
  <c r="N203" i="1" s="1"/>
  <c r="J205" i="1"/>
  <c r="J203" i="1" s="1"/>
  <c r="M389" i="1"/>
  <c r="M387" i="1" s="1"/>
  <c r="O425" i="1"/>
  <c r="O423" i="1" s="1"/>
  <c r="P389" i="1"/>
  <c r="P387" i="1" s="1"/>
  <c r="N425" i="1"/>
  <c r="N423" i="1" s="1"/>
  <c r="M280" i="1"/>
  <c r="M278" i="1" s="1"/>
  <c r="E280" i="1"/>
  <c r="E278" i="1" s="1"/>
  <c r="K316" i="1"/>
  <c r="K314" i="1" s="1"/>
  <c r="P352" i="1"/>
  <c r="P350" i="1" s="1"/>
  <c r="O316" i="1"/>
  <c r="O314" i="1" s="1"/>
  <c r="G316" i="1"/>
  <c r="G314" i="1" s="1"/>
  <c r="P316" i="1"/>
  <c r="P314" i="1" s="1"/>
  <c r="L316" i="1"/>
  <c r="L314" i="1" s="1"/>
  <c r="H316" i="1"/>
  <c r="H314" i="1" s="1"/>
  <c r="D316" i="1"/>
  <c r="D314" i="1" s="1"/>
  <c r="R316" i="1"/>
  <c r="R314" i="1" s="1"/>
  <c r="N316" i="1"/>
  <c r="N314" i="1" s="1"/>
  <c r="J316" i="1"/>
  <c r="J314" i="1" s="1"/>
  <c r="F316" i="1"/>
  <c r="F314" i="1" s="1"/>
  <c r="L242" i="1"/>
  <c r="L240" i="1" s="1"/>
  <c r="H242" i="1"/>
  <c r="H240" i="1" s="1"/>
  <c r="K242" i="1"/>
  <c r="K240" i="1" s="1"/>
  <c r="G242" i="1"/>
  <c r="G240" i="1" s="1"/>
  <c r="M242" i="1"/>
  <c r="M240" i="1" s="1"/>
  <c r="I242" i="1"/>
  <c r="I240" i="1" s="1"/>
  <c r="E242" i="1"/>
  <c r="E240" i="1" s="1"/>
  <c r="N242" i="1"/>
  <c r="N240" i="1" s="1"/>
  <c r="J242" i="1"/>
  <c r="J240" i="1" s="1"/>
  <c r="D242" i="1"/>
  <c r="D240" i="1" s="1"/>
  <c r="R280" i="1"/>
  <c r="R278" i="1" s="1"/>
  <c r="N280" i="1"/>
  <c r="N278" i="1" s="1"/>
  <c r="J280" i="1"/>
  <c r="J278" i="1" s="1"/>
  <c r="F280" i="1"/>
  <c r="F278" i="1" s="1"/>
  <c r="Q205" i="1"/>
  <c r="Q203" i="1" s="1"/>
  <c r="I205" i="1"/>
  <c r="I203" i="1" s="1"/>
  <c r="N352" i="1"/>
  <c r="N350" i="1" s="1"/>
  <c r="P280" i="1"/>
  <c r="P278" i="1" s="1"/>
  <c r="L280" i="1"/>
  <c r="L278" i="1" s="1"/>
  <c r="H280" i="1"/>
  <c r="H278" i="1" s="1"/>
  <c r="D280" i="1"/>
  <c r="D278" i="1" s="1"/>
  <c r="Q316" i="1"/>
  <c r="Q314" i="1" s="1"/>
  <c r="M316" i="1"/>
  <c r="M314" i="1" s="1"/>
  <c r="I316" i="1"/>
  <c r="I314" i="1" s="1"/>
  <c r="E316" i="1"/>
  <c r="E314" i="1" s="1"/>
  <c r="Q352" i="1"/>
  <c r="Q350" i="1" s="1"/>
  <c r="M352" i="1"/>
  <c r="M350" i="1" s="1"/>
  <c r="O352" i="1"/>
  <c r="O350" i="1" s="1"/>
  <c r="R352" i="1"/>
  <c r="R350" i="1" s="1"/>
  <c r="G98" i="1"/>
  <c r="G96" i="1" s="1"/>
  <c r="K98" i="1"/>
  <c r="K96" i="1" s="1"/>
  <c r="O98" i="1"/>
  <c r="O96" i="1" s="1"/>
  <c r="O280" i="1"/>
  <c r="O278" i="1" s="1"/>
  <c r="K280" i="1"/>
  <c r="K278" i="1" s="1"/>
  <c r="G280" i="1"/>
  <c r="G278" i="1" s="1"/>
  <c r="E205" i="1"/>
  <c r="E203" i="1" s="1"/>
  <c r="E336" i="1"/>
  <c r="E352" i="1" s="1"/>
  <c r="E350" i="1" s="1"/>
  <c r="L331" i="1"/>
  <c r="L336" i="1" s="1"/>
  <c r="L352" i="1" s="1"/>
  <c r="L350" i="1" s="1"/>
  <c r="I331" i="1"/>
  <c r="I336" i="1" s="1"/>
  <c r="I352" i="1" s="1"/>
  <c r="I350" i="1" s="1"/>
  <c r="G389" i="1"/>
  <c r="G387" i="1" s="1"/>
  <c r="G336" i="1"/>
  <c r="G352" i="1" s="1"/>
  <c r="G350" i="1" s="1"/>
  <c r="D336" i="1"/>
  <c r="D352" i="1" s="1"/>
  <c r="D350" i="1" s="1"/>
  <c r="G205" i="1"/>
  <c r="G203" i="1" s="1"/>
  <c r="I373" i="1"/>
  <c r="I389" i="1" s="1"/>
  <c r="I387" i="1" s="1"/>
  <c r="E373" i="1"/>
  <c r="E389" i="1" s="1"/>
  <c r="E387" i="1" s="1"/>
  <c r="C331" i="1"/>
  <c r="C336" i="1" s="1"/>
  <c r="I45" i="1"/>
  <c r="I61" i="1" s="1"/>
  <c r="I59" i="1" s="1"/>
  <c r="F205" i="1"/>
  <c r="F203" i="1" s="1"/>
  <c r="H45" i="1"/>
  <c r="H61" i="1" s="1"/>
  <c r="H59" i="1" s="1"/>
  <c r="L373" i="1"/>
  <c r="L389" i="1" s="1"/>
  <c r="L387" i="1" s="1"/>
  <c r="D373" i="1"/>
  <c r="D389" i="1" s="1"/>
  <c r="D387" i="1" s="1"/>
  <c r="J409" i="1"/>
  <c r="J425" i="1" s="1"/>
  <c r="J423" i="1" s="1"/>
  <c r="F425" i="1"/>
  <c r="F423" i="1" s="1"/>
  <c r="K45" i="1"/>
  <c r="K61" i="1" s="1"/>
  <c r="K59" i="1" s="1"/>
  <c r="G45" i="1"/>
  <c r="G61" i="1" s="1"/>
  <c r="G59" i="1" s="1"/>
  <c r="C45" i="1"/>
  <c r="G425" i="1"/>
  <c r="G423" i="1" s="1"/>
  <c r="L45" i="1"/>
  <c r="L61" i="1" s="1"/>
  <c r="L59" i="1" s="1"/>
  <c r="C409" i="1"/>
  <c r="C373" i="1"/>
  <c r="I409" i="1"/>
  <c r="I425" i="1" s="1"/>
  <c r="I423" i="1" s="1"/>
  <c r="E425" i="1"/>
  <c r="E423" i="1" s="1"/>
  <c r="J45" i="1"/>
  <c r="J61" i="1" s="1"/>
  <c r="J59" i="1" s="1"/>
  <c r="F45" i="1"/>
  <c r="F61" i="1" s="1"/>
  <c r="F59" i="1" s="1"/>
  <c r="K409" i="1"/>
  <c r="K425" i="1" s="1"/>
  <c r="K423" i="1" s="1"/>
  <c r="D45" i="1"/>
  <c r="D61" i="1" s="1"/>
  <c r="D59" i="1" s="1"/>
  <c r="L409" i="1"/>
  <c r="L425" i="1" s="1"/>
  <c r="L423" i="1" s="1"/>
  <c r="H190" i="1"/>
  <c r="H205" i="1" s="1"/>
  <c r="H203" i="1" s="1"/>
  <c r="D205" i="1"/>
  <c r="D203" i="1" s="1"/>
  <c r="E45" i="1"/>
  <c r="E61" i="1" s="1"/>
  <c r="E59" i="1" s="1"/>
  <c r="H409" i="1" l="1"/>
  <c r="H425" i="1" s="1"/>
  <c r="H423" i="1" s="1"/>
  <c r="D425" i="1"/>
  <c r="D423" i="1" s="1"/>
  <c r="J373" i="1"/>
  <c r="J389" i="1" s="1"/>
  <c r="J387" i="1" s="1"/>
  <c r="J331" i="1"/>
  <c r="J336" i="1" s="1"/>
  <c r="J352" i="1" s="1"/>
  <c r="J350" i="1" s="1"/>
  <c r="K373" i="1"/>
  <c r="K389" i="1" s="1"/>
  <c r="K387" i="1" s="1"/>
  <c r="K331" i="1"/>
  <c r="K336" i="1" s="1"/>
  <c r="K352" i="1" s="1"/>
  <c r="K350" i="1" s="1"/>
  <c r="F336" i="1"/>
  <c r="F352" i="1" s="1"/>
  <c r="F350" i="1" s="1"/>
  <c r="F373" i="1"/>
  <c r="F389" i="1" s="1"/>
  <c r="F387" i="1" s="1"/>
  <c r="C190" i="1"/>
  <c r="H373" i="1" l="1"/>
  <c r="H389" i="1" s="1"/>
  <c r="H387" i="1" s="1"/>
  <c r="H331" i="1"/>
  <c r="H336" i="1" s="1"/>
  <c r="H352" i="1" s="1"/>
  <c r="H350" i="1" s="1"/>
</calcChain>
</file>

<file path=xl/sharedStrings.xml><?xml version="1.0" encoding="utf-8"?>
<sst xmlns="http://schemas.openxmlformats.org/spreadsheetml/2006/main" count="806" uniqueCount="225">
  <si>
    <t>(г)</t>
  </si>
  <si>
    <t>Пищевые  вещества</t>
  </si>
  <si>
    <t>В1</t>
  </si>
  <si>
    <t>Прием пищи</t>
  </si>
  <si>
    <t>Масса порции</t>
  </si>
  <si>
    <t>Энсргетическая ценность</t>
  </si>
  <si>
    <t>Витамины</t>
  </si>
  <si>
    <t>Наименование блюда</t>
  </si>
  <si>
    <t>(мг)</t>
  </si>
  <si>
    <t>Минеральные вещества</t>
  </si>
  <si>
    <t>Итого за день по СанПиН</t>
  </si>
  <si>
    <t>Отклонение</t>
  </si>
  <si>
    <t>ОБЕД</t>
  </si>
  <si>
    <t>ЗАВТРАК</t>
  </si>
  <si>
    <t>№ Рецептуры</t>
  </si>
  <si>
    <t>А</t>
  </si>
  <si>
    <t>День: третий</t>
  </si>
  <si>
    <t>День: четвертый</t>
  </si>
  <si>
    <t>День: пятый</t>
  </si>
  <si>
    <t>Неделя: вторая</t>
  </si>
  <si>
    <t>Неделя:вторая</t>
  </si>
  <si>
    <t>День: первый</t>
  </si>
  <si>
    <t>Неделя: первая</t>
  </si>
  <si>
    <t>Какао с молоком</t>
  </si>
  <si>
    <t>Хлеб пшеничный</t>
  </si>
  <si>
    <t>Щи со свежей капустой с картофелем</t>
  </si>
  <si>
    <t>Хлеб ржаной</t>
  </si>
  <si>
    <t>Сок фруктовый</t>
  </si>
  <si>
    <t>2-1</t>
  </si>
  <si>
    <t>Сезон: лето - осень</t>
  </si>
  <si>
    <t>Пюре картофельное</t>
  </si>
  <si>
    <t>Напиток из сухофруктов</t>
  </si>
  <si>
    <t>Каша рассыпчатая (ячневая)</t>
  </si>
  <si>
    <t>Котлета рубленая из мяса птицы</t>
  </si>
  <si>
    <t>Кофейный напиток</t>
  </si>
  <si>
    <t>Салат из помидоров и огурцов</t>
  </si>
  <si>
    <t>Плов из говядины</t>
  </si>
  <si>
    <t>5</t>
  </si>
  <si>
    <t>Чай с лимоном</t>
  </si>
  <si>
    <t>Борщ с картофелем и фасолью</t>
  </si>
  <si>
    <t>60</t>
  </si>
  <si>
    <t>45</t>
  </si>
  <si>
    <t>71</t>
  </si>
  <si>
    <t>Каша вязкая (пшеничная)</t>
  </si>
  <si>
    <t>Хлеб пшенич</t>
  </si>
  <si>
    <t xml:space="preserve">Картофель отварной </t>
  </si>
  <si>
    <t>Б</t>
  </si>
  <si>
    <t>Ж</t>
  </si>
  <si>
    <t>У</t>
  </si>
  <si>
    <t>(ккал)</t>
  </si>
  <si>
    <t>В2</t>
  </si>
  <si>
    <t>С</t>
  </si>
  <si>
    <t>Е</t>
  </si>
  <si>
    <t>Кальций (мг)</t>
  </si>
  <si>
    <t>Фосфор (мг)</t>
  </si>
  <si>
    <t>Магний (мг)</t>
  </si>
  <si>
    <t>Железо (мг)</t>
  </si>
  <si>
    <t>Циик (мг)</t>
  </si>
  <si>
    <t>Иод (мг)</t>
  </si>
  <si>
    <t>0,07</t>
  </si>
  <si>
    <t>0,59</t>
  </si>
  <si>
    <t>0,14</t>
  </si>
  <si>
    <t>0,78</t>
  </si>
  <si>
    <t>0,27</t>
  </si>
  <si>
    <t>171,50</t>
  </si>
  <si>
    <t>98,75</t>
  </si>
  <si>
    <t>13,63</t>
  </si>
  <si>
    <t>0,75</t>
  </si>
  <si>
    <t>1,65</t>
  </si>
  <si>
    <t>0,00</t>
  </si>
  <si>
    <t>0,24</t>
  </si>
  <si>
    <t>Итого за завтрак</t>
  </si>
  <si>
    <r>
      <rPr>
        <b/>
        <sz val="10"/>
        <rFont val="Times New Roman"/>
        <family val="1"/>
        <charset val="204"/>
      </rPr>
      <t>Возрастая категория: 11 лет и старше</t>
    </r>
  </si>
  <si>
    <r>
      <rPr>
        <b/>
        <sz val="10"/>
        <rFont val="Times New Roman"/>
        <family val="1"/>
        <charset val="204"/>
      </rPr>
      <t>Итого за обед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</si>
  <si>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</si>
  <si>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День: второй</t>
    </r>
  </si>
  <si>
    <r>
      <rPr>
        <b/>
        <sz val="10"/>
        <rFont val="Times New Roman"/>
        <family val="1"/>
        <charset val="204"/>
      </rPr>
      <t>Неделя: первая</t>
    </r>
  </si>
  <si>
    <r>
      <rPr>
        <b/>
        <sz val="10"/>
        <rFont val="Times New Roman"/>
        <family val="1"/>
        <charset val="204"/>
      </rPr>
      <t>Возрастная категория: 11 лет и старше</t>
    </r>
  </si>
  <si>
    <t>Итого за обед</t>
  </si>
  <si>
    <t>ИТОГО:</t>
  </si>
  <si>
    <t>Компот из сухофруктов</t>
  </si>
  <si>
    <t xml:space="preserve">Рагу из овощей </t>
  </si>
  <si>
    <t>80,84</t>
  </si>
  <si>
    <t>101,84</t>
  </si>
  <si>
    <t>200</t>
  </si>
  <si>
    <t>0,65</t>
  </si>
  <si>
    <t>61,89</t>
  </si>
  <si>
    <t>10,13</t>
  </si>
  <si>
    <t>сыр</t>
  </si>
  <si>
    <t>Каша рисовая молочная с маслом</t>
  </si>
  <si>
    <t>пром</t>
  </si>
  <si>
    <t>Овощи  свежие(огурцы)</t>
  </si>
  <si>
    <t xml:space="preserve">Гуляш </t>
  </si>
  <si>
    <t>чай лимоном</t>
  </si>
  <si>
    <t>Кофейный напиток с молоком</t>
  </si>
  <si>
    <t>265</t>
  </si>
  <si>
    <t>Рыба запеченная в  соусе</t>
  </si>
  <si>
    <t>пюре карофельное</t>
  </si>
  <si>
    <t>Овощи свежие(помидоры)</t>
  </si>
  <si>
    <t>290</t>
  </si>
  <si>
    <t>Птица тушеная в соусе</t>
  </si>
  <si>
    <t>143</t>
  </si>
  <si>
    <t>210</t>
  </si>
  <si>
    <t>Омлет  натуральный</t>
  </si>
  <si>
    <t>Фрукты свежие(яблоко)</t>
  </si>
  <si>
    <t>84</t>
  </si>
  <si>
    <t xml:space="preserve">Печень по-строгановски </t>
  </si>
  <si>
    <t>шестой</t>
  </si>
  <si>
    <t xml:space="preserve">День: </t>
  </si>
  <si>
    <t>Сгущенное молоко</t>
  </si>
  <si>
    <t>запеканка рис. с творогом</t>
  </si>
  <si>
    <t>седьмой</t>
  </si>
  <si>
    <t>98</t>
  </si>
  <si>
    <t>суп крестьянский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</si>
  <si>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</si>
  <si>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</si>
  <si>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</si>
  <si>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</si>
  <si>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171</t>
  </si>
  <si>
    <t>Чай с сахаром</t>
  </si>
  <si>
    <t>229</t>
  </si>
  <si>
    <t>пюре картофельное</t>
  </si>
  <si>
    <t>Тефтели  из говядины в соусе</t>
  </si>
  <si>
    <t>Каша вязкая (гречневая)</t>
  </si>
  <si>
    <t>Птица тушенные в соусе</t>
  </si>
  <si>
    <t>349</t>
  </si>
  <si>
    <t>пом</t>
  </si>
  <si>
    <t>девятый</t>
  </si>
  <si>
    <t xml:space="preserve"> чай с сахаром</t>
  </si>
  <si>
    <t>Суп из овощей</t>
  </si>
  <si>
    <t>24</t>
  </si>
  <si>
    <t>Шницель натуральный рубленный</t>
  </si>
  <si>
    <t>379</t>
  </si>
  <si>
    <t>Овощи свежие(огурцы)</t>
  </si>
  <si>
    <t>82</t>
  </si>
  <si>
    <t>Борщ с капустой и картофелем</t>
  </si>
  <si>
    <t>сердце в соусе</t>
  </si>
  <si>
    <t>каша ячневая</t>
  </si>
  <si>
    <t>Рыба  тушенная в томате овощами</t>
  </si>
  <si>
    <t>101</t>
  </si>
  <si>
    <t>100</t>
  </si>
  <si>
    <t>Рыба  тушеная в томате  с овощами</t>
  </si>
  <si>
    <t>250/10</t>
  </si>
  <si>
    <t>Жаркое по домашнему</t>
  </si>
  <si>
    <t>Суп с клецками</t>
  </si>
  <si>
    <t>70/30</t>
  </si>
  <si>
    <t>Суп крестьянский</t>
  </si>
  <si>
    <t>250</t>
  </si>
  <si>
    <t>305(Пермь)</t>
  </si>
  <si>
    <t>Кисель из концентрата</t>
  </si>
  <si>
    <t>Суп гороховый с картофелем</t>
  </si>
  <si>
    <t xml:space="preserve">котлеты/биточки рыбные </t>
  </si>
  <si>
    <t>котлеты рубленные с молочным соусом</t>
  </si>
  <si>
    <t>Каша рассыпчатая (пшенная)</t>
  </si>
  <si>
    <t>503(Пермь)</t>
  </si>
  <si>
    <t>кисель из концентрата</t>
  </si>
  <si>
    <t>97</t>
  </si>
  <si>
    <t>суп картофельный</t>
  </si>
  <si>
    <t>Каша гречневая рассыпчатая</t>
  </si>
  <si>
    <t>масло сливочное</t>
  </si>
  <si>
    <t>120</t>
  </si>
  <si>
    <t>суп молочный с макаронами</t>
  </si>
  <si>
    <t>Кондитерское изделие</t>
  </si>
  <si>
    <t>25</t>
  </si>
  <si>
    <t>0</t>
  </si>
  <si>
    <t>23</t>
  </si>
  <si>
    <t>92</t>
  </si>
  <si>
    <t>46</t>
  </si>
  <si>
    <t>Салат из белокачанной капусты с яблоком</t>
  </si>
  <si>
    <t>90/30</t>
  </si>
  <si>
    <t>Суп картофельный с клецками</t>
  </si>
  <si>
    <t>компот из свежих плодов</t>
  </si>
  <si>
    <t>Салат из свежей капусты с морковью</t>
  </si>
  <si>
    <t>180</t>
  </si>
  <si>
    <r>
      <t xml:space="preserve">День: </t>
    </r>
    <r>
      <rPr>
        <b/>
        <sz val="12"/>
        <rFont val="Times New Roman"/>
        <family val="1"/>
        <charset val="204"/>
      </rPr>
      <t>восьмой</t>
    </r>
  </si>
  <si>
    <t>Плов из птицы</t>
  </si>
  <si>
    <t>291</t>
  </si>
  <si>
    <t>21,2</t>
  </si>
  <si>
    <t>13,1</t>
  </si>
  <si>
    <t>44,7</t>
  </si>
  <si>
    <t>381,7</t>
  </si>
  <si>
    <r>
      <t xml:space="preserve">День: </t>
    </r>
    <r>
      <rPr>
        <b/>
        <sz val="12"/>
        <rFont val="Times New Roman"/>
        <family val="1"/>
        <charset val="204"/>
      </rPr>
      <t>одиннадцатый</t>
    </r>
  </si>
  <si>
    <t>295/330</t>
  </si>
  <si>
    <t>102</t>
  </si>
  <si>
    <t>10,74</t>
  </si>
  <si>
    <t>40</t>
  </si>
  <si>
    <t>13,28</t>
  </si>
  <si>
    <t>10,84</t>
  </si>
  <si>
    <t>2,9</t>
  </si>
  <si>
    <t>162</t>
  </si>
  <si>
    <t>6,06</t>
  </si>
  <si>
    <t>6,1</t>
  </si>
  <si>
    <t>36,55</t>
  </si>
  <si>
    <t>235,2</t>
  </si>
  <si>
    <t>132,8</t>
  </si>
  <si>
    <t>170, 82</t>
  </si>
  <si>
    <t>хлеб ржаной</t>
  </si>
  <si>
    <t>4,99</t>
  </si>
  <si>
    <r>
      <t xml:space="preserve">День: </t>
    </r>
    <r>
      <rPr>
        <b/>
        <sz val="12"/>
        <rFont val="Times New Roman"/>
        <family val="1"/>
        <charset val="204"/>
      </rPr>
      <t>десятый</t>
    </r>
  </si>
  <si>
    <t>15.16</t>
  </si>
  <si>
    <t>0,97</t>
  </si>
  <si>
    <t>268/331</t>
  </si>
  <si>
    <t>15,24</t>
  </si>
  <si>
    <t>22,76</t>
  </si>
  <si>
    <t>0,08</t>
  </si>
  <si>
    <t>302,2</t>
  </si>
  <si>
    <t>15,95</t>
  </si>
  <si>
    <r>
      <t>День: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двенадцатый</t>
    </r>
  </si>
  <si>
    <t>0,02</t>
  </si>
  <si>
    <t>15,2</t>
  </si>
  <si>
    <t xml:space="preserve">Овощи свежие (огурцы) </t>
  </si>
  <si>
    <t>831,5</t>
  </si>
  <si>
    <t>Утверждаю</t>
  </si>
  <si>
    <t>Начальник управления образования муниципального образования Щербиновский район</t>
  </si>
  <si>
    <t>О.П.Приставка</t>
  </si>
  <si>
    <t>02.09.2022</t>
  </si>
  <si>
    <t>ПРИМЕРНОЕ ЦИКЛИЧНОЕ МЕНЮ</t>
  </si>
  <si>
    <t>для организации питания детей в образовательных учреждениях для</t>
  </si>
  <si>
    <t>возрастной группы  от 12 лет и старше на летне-осенний период</t>
  </si>
  <si>
    <t>33,0</t>
  </si>
  <si>
    <t>43,45</t>
  </si>
  <si>
    <t>72,65</t>
  </si>
  <si>
    <t>28,29</t>
  </si>
  <si>
    <t>13,98</t>
  </si>
  <si>
    <t>18,29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</si>
</sst>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wrapText="1" shrinkToFit="1"/>
    </xf>
    <xf numFmtId="2" fontId="1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2" borderId="30" xfId="0" applyNumberFormat="1" applyFont="1" applyFill="1" applyBorder="1" applyAlignment="1">
      <alignment horizontal="right"/>
    </xf>
    <xf numFmtId="0" fontId="0" fillId="0" borderId="31" xfId="0" applyBorder="1" applyProtection="1"/>
    <xf numFmtId="0" fontId="0" fillId="0" borderId="31" xfId="0" applyBorder="1" applyAlignment="1" applyProtection="1">
      <alignment wrapText="1" shrinkToFit="1"/>
    </xf>
    <xf numFmtId="0" fontId="0" fillId="0" borderId="31" xfId="0" applyBorder="1" applyAlignment="1">
      <alignment wrapText="1" shrinkToFit="1"/>
    </xf>
    <xf numFmtId="0" fontId="0" fillId="0" borderId="31" xfId="0" applyBorder="1"/>
    <xf numFmtId="0" fontId="1" fillId="0" borderId="0" xfId="0" applyFont="1"/>
    <xf numFmtId="0" fontId="1" fillId="0" borderId="0" xfId="0" applyFont="1" applyAlignment="1">
      <alignment wrapText="1" shrinkToFit="1"/>
    </xf>
    <xf numFmtId="0" fontId="1" fillId="0" borderId="4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21" xfId="0" applyFont="1" applyBorder="1" applyAlignment="1">
      <alignment horizontal="center" vertical="top" wrapText="1" shrinkToFit="1"/>
    </xf>
    <xf numFmtId="0" fontId="3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right" vertical="top" wrapText="1" shrinkToFit="1"/>
    </xf>
    <xf numFmtId="0" fontId="1" fillId="0" borderId="1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 indent="1"/>
    </xf>
    <xf numFmtId="0" fontId="1" fillId="0" borderId="10" xfId="0" applyFont="1" applyBorder="1" applyAlignment="1">
      <alignment horizontal="right" vertical="top"/>
    </xf>
    <xf numFmtId="0" fontId="1" fillId="0" borderId="26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 wrapText="1" shrinkToFit="1"/>
    </xf>
    <xf numFmtId="0" fontId="1" fillId="0" borderId="3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inden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horizontal="left" vertical="top"/>
    </xf>
    <xf numFmtId="0" fontId="3" fillId="0" borderId="27" xfId="0" applyFont="1" applyBorder="1" applyAlignment="1">
      <alignment vertical="top" wrapText="1" shrinkToFit="1"/>
    </xf>
    <xf numFmtId="0" fontId="3" fillId="0" borderId="26" xfId="0" applyFont="1" applyBorder="1" applyAlignment="1">
      <alignment horizontal="left" vertical="top" inden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0" fontId="3" fillId="0" borderId="20" xfId="0" applyFont="1" applyBorder="1" applyAlignment="1">
      <alignment horizontal="center" vertical="top" wrapText="1" shrinkToFit="1"/>
    </xf>
    <xf numFmtId="0" fontId="4" fillId="0" borderId="0" xfId="0" applyFont="1"/>
    <xf numFmtId="0" fontId="4" fillId="0" borderId="0" xfId="0" applyFont="1" applyAlignment="1">
      <alignment wrapText="1" shrinkToFi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19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left" vertical="top" wrapText="1" shrinkToFit="1"/>
    </xf>
    <xf numFmtId="1" fontId="5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 shrinkToFit="1"/>
    </xf>
    <xf numFmtId="1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 shrinkToFit="1"/>
    </xf>
    <xf numFmtId="0" fontId="5" fillId="0" borderId="42" xfId="0" applyFont="1" applyBorder="1" applyAlignment="1">
      <alignment horizontal="center" vertical="center" wrapText="1" shrinkToFit="1"/>
    </xf>
    <xf numFmtId="49" fontId="5" fillId="0" borderId="42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 vertical="top" wrapText="1"/>
    </xf>
    <xf numFmtId="2" fontId="1" fillId="0" borderId="42" xfId="0" applyNumberFormat="1" applyFont="1" applyBorder="1" applyAlignment="1">
      <alignment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 indent="1"/>
    </xf>
    <xf numFmtId="0" fontId="3" fillId="0" borderId="30" xfId="0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2" borderId="30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 vertical="top" wrapText="1" shrinkToFit="1"/>
    </xf>
    <xf numFmtId="0" fontId="1" fillId="0" borderId="3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" fontId="1" fillId="0" borderId="30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top"/>
    </xf>
    <xf numFmtId="2" fontId="2" fillId="3" borderId="30" xfId="0" applyNumberFormat="1" applyFont="1" applyFill="1" applyBorder="1" applyAlignment="1">
      <alignment horizontal="left"/>
    </xf>
    <xf numFmtId="0" fontId="2" fillId="3" borderId="30" xfId="0" applyFont="1" applyFill="1" applyBorder="1" applyAlignment="1">
      <alignment horizontal="right"/>
    </xf>
    <xf numFmtId="2" fontId="2" fillId="3" borderId="30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left" vertical="top"/>
    </xf>
    <xf numFmtId="2" fontId="2" fillId="4" borderId="30" xfId="0" applyNumberFormat="1" applyFont="1" applyFill="1" applyBorder="1" applyAlignment="1">
      <alignment horizontal="left"/>
    </xf>
    <xf numFmtId="0" fontId="2" fillId="4" borderId="30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left" vertical="top" wrapText="1" shrinkToFit="1"/>
    </xf>
    <xf numFmtId="0" fontId="3" fillId="5" borderId="30" xfId="0" applyFont="1" applyFill="1" applyBorder="1" applyAlignment="1">
      <alignment horizontal="left" vertical="top" indent="1"/>
    </xf>
    <xf numFmtId="0" fontId="3" fillId="0" borderId="30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2" fontId="1" fillId="0" borderId="30" xfId="0" applyNumberFormat="1" applyFont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2" fontId="1" fillId="0" borderId="3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0" fontId="2" fillId="3" borderId="11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 wrapText="1" shrinkToFit="1"/>
    </xf>
    <xf numFmtId="0" fontId="1" fillId="6" borderId="26" xfId="0" applyFont="1" applyFill="1" applyBorder="1" applyAlignment="1">
      <alignment horizontal="left" vertical="top" indent="1"/>
    </xf>
    <xf numFmtId="49" fontId="5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left" vertical="top" indent="1"/>
    </xf>
    <xf numFmtId="49" fontId="2" fillId="4" borderId="30" xfId="0" applyNumberFormat="1" applyFont="1" applyFill="1" applyBorder="1" applyAlignment="1">
      <alignment horizontal="right"/>
    </xf>
    <xf numFmtId="0" fontId="1" fillId="6" borderId="30" xfId="0" applyFont="1" applyFill="1" applyBorder="1" applyAlignment="1">
      <alignment horizontal="left" vertical="top"/>
    </xf>
    <xf numFmtId="0" fontId="1" fillId="6" borderId="30" xfId="0" applyFont="1" applyFill="1" applyBorder="1" applyAlignment="1">
      <alignment horizontal="left" vertical="top" wrapText="1" shrinkToFit="1"/>
    </xf>
    <xf numFmtId="0" fontId="1" fillId="6" borderId="30" xfId="0" applyFont="1" applyFill="1" applyBorder="1" applyAlignment="1">
      <alignment horizontal="left" vertical="top" indent="1"/>
    </xf>
    <xf numFmtId="49" fontId="1" fillId="6" borderId="30" xfId="0" applyNumberFormat="1" applyFont="1" applyFill="1" applyBorder="1" applyAlignment="1">
      <alignment horizontal="left" vertical="top" indent="1"/>
    </xf>
    <xf numFmtId="2" fontId="1" fillId="0" borderId="30" xfId="0" applyNumberFormat="1" applyFont="1" applyBorder="1" applyAlignment="1">
      <alignment wrapText="1"/>
    </xf>
    <xf numFmtId="1" fontId="1" fillId="0" borderId="30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 shrinkToFit="1"/>
    </xf>
    <xf numFmtId="0" fontId="3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left" vertical="top" indent="1"/>
    </xf>
    <xf numFmtId="0" fontId="1" fillId="6" borderId="26" xfId="0" applyNumberFormat="1" applyFont="1" applyFill="1" applyBorder="1" applyAlignment="1">
      <alignment horizontal="left" vertical="top" indent="1"/>
    </xf>
    <xf numFmtId="49" fontId="1" fillId="0" borderId="30" xfId="0" applyNumberFormat="1" applyFont="1" applyBorder="1" applyAlignment="1">
      <alignment horizontal="left" vertical="top"/>
    </xf>
    <xf numFmtId="49" fontId="2" fillId="3" borderId="30" xfId="0" applyNumberFormat="1" applyFont="1" applyFill="1" applyBorder="1" applyAlignment="1">
      <alignment horizontal="right"/>
    </xf>
    <xf numFmtId="49" fontId="1" fillId="2" borderId="30" xfId="0" applyNumberFormat="1" applyFont="1" applyFill="1" applyBorder="1" applyAlignment="1">
      <alignment horizontal="right"/>
    </xf>
    <xf numFmtId="0" fontId="1" fillId="0" borderId="39" xfId="0" applyFont="1" applyBorder="1" applyAlignment="1">
      <alignment vertical="top" wrapText="1"/>
    </xf>
    <xf numFmtId="1" fontId="5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49" fontId="9" fillId="0" borderId="30" xfId="0" applyNumberFormat="1" applyFont="1" applyBorder="1" applyAlignment="1">
      <alignment vertical="top" wrapText="1"/>
    </xf>
    <xf numFmtId="0" fontId="9" fillId="0" borderId="30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2" fontId="9" fillId="0" borderId="30" xfId="0" applyNumberFormat="1" applyFont="1" applyBorder="1" applyAlignment="1">
      <alignment horizontal="left"/>
    </xf>
    <xf numFmtId="49" fontId="9" fillId="0" borderId="30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wrapText="1"/>
    </xf>
    <xf numFmtId="0" fontId="3" fillId="0" borderId="42" xfId="0" applyFont="1" applyBorder="1" applyAlignment="1">
      <alignment vertical="top" wrapText="1"/>
    </xf>
    <xf numFmtId="49" fontId="1" fillId="0" borderId="38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/>
    </xf>
    <xf numFmtId="2" fontId="1" fillId="0" borderId="4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 shrinkToFit="1"/>
    </xf>
    <xf numFmtId="164" fontId="1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49" fontId="1" fillId="0" borderId="30" xfId="0" applyNumberFormat="1" applyFont="1" applyBorder="1" applyAlignment="1">
      <alignment vertical="top" wrapText="1" shrinkToFit="1"/>
    </xf>
    <xf numFmtId="0" fontId="11" fillId="0" borderId="0" xfId="0" applyFont="1" applyAlignment="1">
      <alignment horizontal="right"/>
    </xf>
    <xf numFmtId="0" fontId="11" fillId="0" borderId="31" xfId="0" applyFont="1" applyBorder="1"/>
    <xf numFmtId="0" fontId="11" fillId="0" borderId="31" xfId="0" applyFont="1" applyBorder="1" applyAlignment="1">
      <alignment wrapText="1" shrinkToFit="1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 shrinkToFit="1"/>
    </xf>
    <xf numFmtId="0" fontId="11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1" fillId="0" borderId="31" xfId="0" applyFont="1" applyBorder="1" applyAlignment="1">
      <alignment vertical="top"/>
    </xf>
    <xf numFmtId="0" fontId="13" fillId="0" borderId="31" xfId="0" applyFont="1" applyBorder="1" applyAlignment="1">
      <alignment vertical="top"/>
    </xf>
    <xf numFmtId="0" fontId="13" fillId="0" borderId="31" xfId="0" applyFont="1" applyBorder="1" applyAlignment="1">
      <alignment wrapText="1" shrinkToFit="1"/>
    </xf>
    <xf numFmtId="14" fontId="11" fillId="0" borderId="31" xfId="0" applyNumberFormat="1" applyFont="1" applyBorder="1" applyAlignment="1">
      <alignment wrapText="1" shrinkToFit="1"/>
    </xf>
    <xf numFmtId="49" fontId="13" fillId="0" borderId="0" xfId="0" applyNumberFormat="1" applyFont="1"/>
    <xf numFmtId="0" fontId="13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13" fillId="0" borderId="31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31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horizontal="left" vertical="top"/>
    </xf>
    <xf numFmtId="0" fontId="1" fillId="0" borderId="41" xfId="0" applyFont="1" applyBorder="1" applyAlignment="1">
      <alignment vertical="top"/>
    </xf>
    <xf numFmtId="0" fontId="11" fillId="0" borderId="3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indent="9"/>
    </xf>
    <xf numFmtId="0" fontId="3" fillId="0" borderId="17" xfId="0" applyFont="1" applyBorder="1" applyAlignment="1">
      <alignment horizontal="left" vertical="top" indent="9"/>
    </xf>
    <xf numFmtId="0" fontId="3" fillId="0" borderId="18" xfId="0" applyFont="1" applyBorder="1" applyAlignment="1">
      <alignment horizontal="left" vertical="top" indent="9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 shrinkToFit="1"/>
    </xf>
    <xf numFmtId="0" fontId="1" fillId="0" borderId="40" xfId="0" applyFont="1" applyBorder="1" applyAlignment="1">
      <alignment vertical="top" wrapText="1" shrinkToFit="1"/>
    </xf>
    <xf numFmtId="0" fontId="1" fillId="0" borderId="39" xfId="0" applyFont="1" applyBorder="1" applyAlignment="1">
      <alignment vertical="top" wrapText="1" shrinkToFi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hot/Desktop/&#1052;&#1045;&#1053;&#1070;%201-4%20&#1082;&#1083;&#1072;&#1089;&#1089;%20&#1083;&#1077;&#1090;&#1086;%20&#1086;&#1089;&#1077;&#1085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45;&#1053;&#1070;\&#1057;&#1054;&#1064;%201%20&#1079;&#1080;&#1084;&#1072;%20&#1074;&#1077;&#1089;&#1085;&#1072;%20%202021%20%20%20%205-11%20&#108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hot/Desktop/&#1091;&#1090;&#1074;&#1077;&#1088;&#1078;&#1076;&#1077;&#1085;&#1085;&#1086;&#1077;%20&#1094;&#1080;&#1082;&#1083;.&#1084;&#1077;&#1085;&#1102;%205-11%20&#1082;&#1083;&#1072;&#1089;&#1089;%20&#1089;%20&#1088;&#1072;&#1089;&#1082;&#1083;&#1072;&#1076;&#1082;&#1086;&#1081;%20&#1087;&#1086;%20&#1084;&#1080;&#1085;&#1077;&#1088;&#1072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 - осень"/>
      <sheetName val="зима - весна"/>
    </sheetNames>
    <sheetDataSet>
      <sheetData sheetId="0" refreshError="1">
        <row r="79">
          <cell r="A79" t="str">
            <v>377-1</v>
          </cell>
          <cell r="C79">
            <v>200</v>
          </cell>
          <cell r="H79">
            <v>0.01</v>
          </cell>
          <cell r="I79">
            <v>0</v>
          </cell>
          <cell r="J79">
            <v>2.4</v>
          </cell>
          <cell r="K79">
            <v>0</v>
          </cell>
          <cell r="L79">
            <v>0</v>
          </cell>
          <cell r="M79">
            <v>22.46</v>
          </cell>
          <cell r="N79">
            <v>18.5</v>
          </cell>
          <cell r="O79">
            <v>7.26</v>
          </cell>
          <cell r="P79">
            <v>0.19</v>
          </cell>
          <cell r="Q79">
            <v>0</v>
          </cell>
          <cell r="R79">
            <v>0.01</v>
          </cell>
        </row>
        <row r="243">
          <cell r="A243">
            <v>338</v>
          </cell>
          <cell r="B243" t="str">
            <v xml:space="preserve">Фрукты свежие </v>
          </cell>
          <cell r="C243">
            <v>120</v>
          </cell>
          <cell r="D243">
            <v>0.4</v>
          </cell>
          <cell r="E243">
            <v>0.4</v>
          </cell>
          <cell r="F243">
            <v>9.8000000000000007</v>
          </cell>
          <cell r="H243">
            <v>0.01</v>
          </cell>
          <cell r="I243">
            <v>0.01</v>
          </cell>
          <cell r="J243">
            <v>10</v>
          </cell>
          <cell r="K243">
            <v>0</v>
          </cell>
          <cell r="L243">
            <v>0</v>
          </cell>
          <cell r="M243">
            <v>16</v>
          </cell>
          <cell r="N243">
            <v>0</v>
          </cell>
          <cell r="O243">
            <v>9</v>
          </cell>
          <cell r="P243">
            <v>2.2000000000000002</v>
          </cell>
          <cell r="Q243">
            <v>0</v>
          </cell>
          <cell r="R243">
            <v>0</v>
          </cell>
        </row>
        <row r="278"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</row>
        <row r="312">
          <cell r="G312">
            <v>53.59</v>
          </cell>
          <cell r="H312">
            <v>0</v>
          </cell>
          <cell r="I312">
            <v>0</v>
          </cell>
          <cell r="J312">
            <v>14.4</v>
          </cell>
          <cell r="K312">
            <v>0</v>
          </cell>
          <cell r="L312">
            <v>0</v>
          </cell>
          <cell r="M312">
            <v>13.8</v>
          </cell>
          <cell r="N312">
            <v>12</v>
          </cell>
          <cell r="O312">
            <v>6.99</v>
          </cell>
          <cell r="P312">
            <v>0.42</v>
          </cell>
          <cell r="Q312">
            <v>0</v>
          </cell>
          <cell r="R312">
            <v>0</v>
          </cell>
        </row>
        <row r="319">
          <cell r="C319">
            <v>120</v>
          </cell>
          <cell r="D319">
            <v>0.4</v>
          </cell>
          <cell r="E319">
            <v>0.4</v>
          </cell>
          <cell r="F319">
            <v>9.8000000000000007</v>
          </cell>
          <cell r="H319">
            <v>0.01</v>
          </cell>
          <cell r="I319">
            <v>0.01</v>
          </cell>
          <cell r="J319">
            <v>10</v>
          </cell>
          <cell r="K319">
            <v>0</v>
          </cell>
          <cell r="L319">
            <v>0</v>
          </cell>
          <cell r="M319">
            <v>16</v>
          </cell>
          <cell r="N319">
            <v>0</v>
          </cell>
          <cell r="O319">
            <v>9</v>
          </cell>
          <cell r="P319">
            <v>2.2000000000000002</v>
          </cell>
          <cell r="Q319">
            <v>0</v>
          </cell>
          <cell r="R319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ормы 11-18"/>
      <sheetName val="расчет кал. 11-18"/>
    </sheetNames>
    <sheetDataSet>
      <sheetData sheetId="0">
        <row r="59">
          <cell r="A59">
            <v>376</v>
          </cell>
          <cell r="C59">
            <v>200</v>
          </cell>
          <cell r="J59">
            <v>0.03</v>
          </cell>
          <cell r="K59">
            <v>0</v>
          </cell>
          <cell r="L59">
            <v>0</v>
          </cell>
          <cell r="M59">
            <v>11.1</v>
          </cell>
          <cell r="N59">
            <v>2.8</v>
          </cell>
          <cell r="O59">
            <v>1.4</v>
          </cell>
        </row>
        <row r="112">
          <cell r="J112">
            <v>15.24</v>
          </cell>
          <cell r="L112">
            <v>1.2000000000000002</v>
          </cell>
          <cell r="M112">
            <v>36</v>
          </cell>
          <cell r="N112">
            <v>286.79999999999995</v>
          </cell>
          <cell r="O112">
            <v>20.399999999999999</v>
          </cell>
          <cell r="P112">
            <v>6</v>
          </cell>
        </row>
        <row r="113">
          <cell r="C113">
            <v>180</v>
          </cell>
          <cell r="J113">
            <v>0</v>
          </cell>
          <cell r="K113">
            <v>8.0399999999999991</v>
          </cell>
          <cell r="L113">
            <v>0.26400000000000001</v>
          </cell>
          <cell r="M113">
            <v>11.760000000000002</v>
          </cell>
          <cell r="N113">
            <v>60.359999999999992</v>
          </cell>
          <cell r="O113">
            <v>60.959999999999994</v>
          </cell>
          <cell r="P113">
            <v>5.6040000000000001</v>
          </cell>
        </row>
        <row r="283">
          <cell r="C283">
            <v>250</v>
          </cell>
          <cell r="K283">
            <v>0</v>
          </cell>
          <cell r="L283">
            <v>3.125</v>
          </cell>
          <cell r="N283">
            <v>61.6</v>
          </cell>
          <cell r="P283">
            <v>0.97499999999999998</v>
          </cell>
        </row>
        <row r="366">
          <cell r="N366">
            <v>429.59999999999991</v>
          </cell>
          <cell r="P366">
            <v>8.8000000000000007</v>
          </cell>
        </row>
        <row r="367">
          <cell r="J367">
            <v>0.02</v>
          </cell>
          <cell r="K367">
            <v>0.17</v>
          </cell>
          <cell r="L367">
            <v>0</v>
          </cell>
          <cell r="M367">
            <v>13.65</v>
          </cell>
          <cell r="N367">
            <v>11.36</v>
          </cell>
          <cell r="O367">
            <v>2.64</v>
          </cell>
          <cell r="P367">
            <v>0.1</v>
          </cell>
        </row>
        <row r="410">
          <cell r="C410">
            <v>180</v>
          </cell>
          <cell r="K410">
            <v>2.4</v>
          </cell>
          <cell r="L410">
            <v>1.2E-2</v>
          </cell>
          <cell r="P410">
            <v>0.98399999999999987</v>
          </cell>
        </row>
        <row r="460">
          <cell r="C460">
            <v>250</v>
          </cell>
          <cell r="I460">
            <v>0.17</v>
          </cell>
          <cell r="J460">
            <v>6.08</v>
          </cell>
          <cell r="K460">
            <v>0.15</v>
          </cell>
          <cell r="L460">
            <v>1.26</v>
          </cell>
          <cell r="M460">
            <v>40.299999999999997</v>
          </cell>
          <cell r="N460">
            <v>110.5</v>
          </cell>
          <cell r="O460">
            <v>41.6</v>
          </cell>
          <cell r="P460">
            <v>1.24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 - осень"/>
      <sheetName val="зима - весна"/>
    </sheetNames>
    <sheetDataSet>
      <sheetData sheetId="0">
        <row r="76">
          <cell r="A76">
            <v>40</v>
          </cell>
        </row>
        <row r="88">
          <cell r="C88">
            <v>100</v>
          </cell>
          <cell r="I88">
            <v>7.0000000000000007E-2</v>
          </cell>
          <cell r="J88">
            <v>0.36</v>
          </cell>
          <cell r="K88">
            <v>0</v>
          </cell>
          <cell r="L88">
            <v>0</v>
          </cell>
          <cell r="M88">
            <v>18</v>
          </cell>
          <cell r="N88">
            <v>0</v>
          </cell>
          <cell r="Q88">
            <v>0</v>
          </cell>
          <cell r="R88">
            <v>0</v>
          </cell>
        </row>
        <row r="312">
          <cell r="H312">
            <v>0.05</v>
          </cell>
          <cell r="I312">
            <v>0.09</v>
          </cell>
          <cell r="J312">
            <v>1.44</v>
          </cell>
          <cell r="K312">
            <v>0.04</v>
          </cell>
          <cell r="L312">
            <v>0.96</v>
          </cell>
          <cell r="M312">
            <v>38.9</v>
          </cell>
          <cell r="N312">
            <v>90.5</v>
          </cell>
          <cell r="O312">
            <v>13.14</v>
          </cell>
          <cell r="P312">
            <v>0.91</v>
          </cell>
          <cell r="Q312">
            <v>0</v>
          </cell>
          <cell r="R312">
            <v>0</v>
          </cell>
        </row>
        <row r="314">
          <cell r="C314">
            <v>200</v>
          </cell>
          <cell r="D314">
            <v>0.66</v>
          </cell>
          <cell r="E314">
            <v>0.09</v>
          </cell>
          <cell r="F314">
            <v>32.01</v>
          </cell>
          <cell r="H314">
            <v>0.02</v>
          </cell>
          <cell r="I314">
            <v>0.02</v>
          </cell>
          <cell r="J314">
            <v>0.73</v>
          </cell>
          <cell r="K314">
            <v>0</v>
          </cell>
          <cell r="L314">
            <v>0</v>
          </cell>
          <cell r="M314">
            <v>32.479999999999997</v>
          </cell>
          <cell r="N314">
            <v>23.44</v>
          </cell>
          <cell r="O314">
            <v>17.46</v>
          </cell>
          <cell r="P314">
            <v>0.69</v>
          </cell>
          <cell r="Q314">
            <v>7.0000000000000007E-2</v>
          </cell>
          <cell r="R314">
            <v>0</v>
          </cell>
        </row>
        <row r="338">
          <cell r="H338">
            <v>2.7</v>
          </cell>
          <cell r="I338">
            <v>3.3</v>
          </cell>
          <cell r="J338">
            <v>2.4300000000000002</v>
          </cell>
          <cell r="K338">
            <v>5.8</v>
          </cell>
          <cell r="L338">
            <v>4.7</v>
          </cell>
          <cell r="M338">
            <v>20.2</v>
          </cell>
          <cell r="N338">
            <v>13</v>
          </cell>
          <cell r="O338">
            <v>44.8</v>
          </cell>
          <cell r="P338">
            <v>4.4000000000000004</v>
          </cell>
          <cell r="Q338">
            <v>0</v>
          </cell>
          <cell r="R338">
            <v>0</v>
          </cell>
        </row>
        <row r="339">
          <cell r="C339">
            <v>180</v>
          </cell>
          <cell r="H339">
            <v>0.22</v>
          </cell>
          <cell r="I339">
            <v>0</v>
          </cell>
          <cell r="J339">
            <v>0</v>
          </cell>
          <cell r="K339">
            <v>0.02</v>
          </cell>
          <cell r="L339">
            <v>0</v>
          </cell>
          <cell r="M339">
            <v>15.57</v>
          </cell>
          <cell r="N339">
            <v>250.2</v>
          </cell>
          <cell r="O339">
            <v>81</v>
          </cell>
          <cell r="P339">
            <v>4.7300000000000004</v>
          </cell>
          <cell r="Q339">
            <v>0</v>
          </cell>
          <cell r="R339">
            <v>0</v>
          </cell>
        </row>
        <row r="349">
          <cell r="C349">
            <v>250</v>
          </cell>
          <cell r="H349">
            <v>0.11</v>
          </cell>
          <cell r="I349">
            <v>0</v>
          </cell>
          <cell r="J349">
            <v>8.25</v>
          </cell>
          <cell r="K349">
            <v>0</v>
          </cell>
          <cell r="L349">
            <v>0</v>
          </cell>
          <cell r="M349">
            <v>24.6</v>
          </cell>
          <cell r="N349">
            <v>66.650000000000006</v>
          </cell>
          <cell r="O349">
            <v>27</v>
          </cell>
          <cell r="P349">
            <v>1.0900000000000001</v>
          </cell>
          <cell r="Q349">
            <v>0</v>
          </cell>
          <cell r="R349">
            <v>0</v>
          </cell>
        </row>
        <row r="376">
          <cell r="C376">
            <v>200</v>
          </cell>
          <cell r="I376">
            <v>0.75</v>
          </cell>
          <cell r="J376">
            <v>1.23</v>
          </cell>
          <cell r="K376">
            <v>0.16800000000000001</v>
          </cell>
          <cell r="L376">
            <v>1.23</v>
          </cell>
          <cell r="M376">
            <v>508</v>
          </cell>
          <cell r="N376">
            <v>562</v>
          </cell>
          <cell r="O376">
            <v>75.599999999999994</v>
          </cell>
          <cell r="P376">
            <v>2.27</v>
          </cell>
          <cell r="Q376">
            <v>0</v>
          </cell>
          <cell r="R376">
            <v>0</v>
          </cell>
        </row>
        <row r="377">
          <cell r="C377">
            <v>30</v>
          </cell>
          <cell r="H377">
            <v>0</v>
          </cell>
          <cell r="I377">
            <v>7.0000000000000007E-2</v>
          </cell>
          <cell r="J377">
            <v>0.96</v>
          </cell>
          <cell r="K377">
            <v>0</v>
          </cell>
          <cell r="L377">
            <v>0</v>
          </cell>
          <cell r="M377">
            <v>8.98</v>
          </cell>
          <cell r="N377">
            <v>7.4</v>
          </cell>
          <cell r="O377">
            <v>2.9</v>
          </cell>
          <cell r="P377">
            <v>0.08</v>
          </cell>
          <cell r="Q377">
            <v>0.01</v>
          </cell>
          <cell r="R377">
            <v>0</v>
          </cell>
        </row>
        <row r="389">
          <cell r="C389">
            <v>180</v>
          </cell>
          <cell r="H389">
            <v>0.13</v>
          </cell>
          <cell r="I389">
            <v>0</v>
          </cell>
          <cell r="J389">
            <v>0</v>
          </cell>
          <cell r="K389">
            <v>0.02</v>
          </cell>
          <cell r="L389">
            <v>0</v>
          </cell>
          <cell r="M389">
            <v>1.46</v>
          </cell>
          <cell r="N389">
            <v>194.4</v>
          </cell>
          <cell r="O389">
            <v>0.04</v>
          </cell>
          <cell r="P389">
            <v>2.92</v>
          </cell>
          <cell r="Q389">
            <v>0</v>
          </cell>
          <cell r="R389">
            <v>0</v>
          </cell>
        </row>
        <row r="390">
          <cell r="C390">
            <v>200</v>
          </cell>
          <cell r="D390">
            <v>1</v>
          </cell>
          <cell r="E390">
            <v>0</v>
          </cell>
          <cell r="H390">
            <v>0</v>
          </cell>
          <cell r="I390">
            <v>0</v>
          </cell>
          <cell r="J390">
            <v>0</v>
          </cell>
          <cell r="K390" t="str">
            <v>0,00</v>
          </cell>
          <cell r="L390">
            <v>0</v>
          </cell>
          <cell r="M390">
            <v>14</v>
          </cell>
          <cell r="N390">
            <v>0</v>
          </cell>
          <cell r="O390">
            <v>10</v>
          </cell>
          <cell r="P390">
            <v>2.8</v>
          </cell>
          <cell r="Q390">
            <v>0</v>
          </cell>
          <cell r="R390">
            <v>0</v>
          </cell>
        </row>
        <row r="414">
          <cell r="C414">
            <v>100</v>
          </cell>
          <cell r="H414">
            <v>11.42</v>
          </cell>
          <cell r="I414">
            <v>17.05</v>
          </cell>
          <cell r="J414">
            <v>6.74</v>
          </cell>
          <cell r="K414">
            <v>22.62</v>
          </cell>
          <cell r="L414">
            <v>11.42</v>
          </cell>
          <cell r="M414">
            <v>40.32</v>
          </cell>
          <cell r="N414">
            <v>89.24</v>
          </cell>
          <cell r="O414">
            <v>12.01</v>
          </cell>
          <cell r="P414">
            <v>0.94</v>
          </cell>
          <cell r="Q414">
            <v>2.21</v>
          </cell>
          <cell r="R414">
            <v>0.02</v>
          </cell>
        </row>
        <row r="415">
          <cell r="C415">
            <v>180</v>
          </cell>
          <cell r="H415">
            <v>0.67</v>
          </cell>
          <cell r="I415">
            <v>0.23</v>
          </cell>
          <cell r="J415">
            <v>0</v>
          </cell>
          <cell r="K415">
            <v>0</v>
          </cell>
          <cell r="L415">
            <v>0</v>
          </cell>
          <cell r="M415">
            <v>59.87</v>
          </cell>
          <cell r="N415">
            <v>0</v>
          </cell>
          <cell r="O415">
            <v>0</v>
          </cell>
          <cell r="P415">
            <v>9.76</v>
          </cell>
          <cell r="Q415">
            <v>0</v>
          </cell>
          <cell r="R415">
            <v>0</v>
          </cell>
        </row>
        <row r="416">
          <cell r="C416">
            <v>200</v>
          </cell>
          <cell r="D416">
            <v>3.17</v>
          </cell>
          <cell r="E416">
            <v>2.68</v>
          </cell>
          <cell r="H416">
            <v>0.03</v>
          </cell>
          <cell r="I416">
            <v>0.14000000000000001</v>
          </cell>
          <cell r="J416">
            <v>0</v>
          </cell>
          <cell r="K416">
            <v>0.08</v>
          </cell>
          <cell r="L416">
            <v>0</v>
          </cell>
          <cell r="M416">
            <v>34</v>
          </cell>
          <cell r="N416">
            <v>45</v>
          </cell>
          <cell r="O416">
            <v>7</v>
          </cell>
          <cell r="P416">
            <v>0</v>
          </cell>
          <cell r="Q416">
            <v>0</v>
          </cell>
          <cell r="R416">
            <v>0</v>
          </cell>
        </row>
        <row r="425">
          <cell r="C425">
            <v>250</v>
          </cell>
          <cell r="D425">
            <v>1.8</v>
          </cell>
          <cell r="E425">
            <v>4.93</v>
          </cell>
          <cell r="F425">
            <v>10.9</v>
          </cell>
          <cell r="G425">
            <v>104</v>
          </cell>
          <cell r="H425">
            <v>0.05</v>
          </cell>
          <cell r="I425">
            <v>0.05</v>
          </cell>
          <cell r="J425">
            <v>10.7</v>
          </cell>
          <cell r="K425">
            <v>0</v>
          </cell>
          <cell r="L425">
            <v>2.4</v>
          </cell>
          <cell r="M425">
            <v>49.7</v>
          </cell>
          <cell r="N425">
            <v>54.6</v>
          </cell>
          <cell r="O425">
            <v>26.1</v>
          </cell>
          <cell r="P425">
            <v>1.23</v>
          </cell>
          <cell r="Q425">
            <v>0</v>
          </cell>
          <cell r="R4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8"/>
  <sheetViews>
    <sheetView tabSelected="1" view="pageBreakPreview" topLeftCell="A208" zoomScaleNormal="100" zoomScaleSheetLayoutView="100" workbookViewId="0">
      <selection activeCell="E222" sqref="E222"/>
    </sheetView>
  </sheetViews>
  <sheetFormatPr defaultRowHeight="13.2" x14ac:dyDescent="0.25"/>
  <cols>
    <col min="1" max="1" width="10.109375" customWidth="1"/>
    <col min="2" max="2" width="26" style="1" customWidth="1"/>
    <col min="3" max="3" width="8" customWidth="1"/>
    <col min="4" max="4" width="7.109375" customWidth="1"/>
    <col min="5" max="5" width="7.5546875" customWidth="1"/>
    <col min="6" max="6" width="8" customWidth="1"/>
    <col min="7" max="7" width="9.44140625" customWidth="1"/>
    <col min="8" max="8" width="7.44140625" customWidth="1"/>
    <col min="9" max="9" width="8.33203125" customWidth="1"/>
    <col min="10" max="10" width="7.5546875" customWidth="1"/>
    <col min="11" max="12" width="8" customWidth="1"/>
    <col min="13" max="13" width="8.33203125" customWidth="1"/>
    <col min="14" max="14" width="8.109375" customWidth="1"/>
    <col min="15" max="15" width="8.5546875" customWidth="1"/>
    <col min="16" max="16" width="8.6640625" customWidth="1"/>
    <col min="17" max="17" width="8.109375" customWidth="1"/>
    <col min="18" max="18" width="8.664062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x14ac:dyDescent="0.3">
      <c r="A2" s="181"/>
      <c r="B2" s="181"/>
      <c r="C2" s="181"/>
      <c r="D2" s="181"/>
      <c r="E2" s="181"/>
      <c r="F2" s="181"/>
      <c r="G2" s="167"/>
      <c r="H2" s="167"/>
      <c r="I2" s="167"/>
      <c r="J2" s="167"/>
      <c r="K2" s="180" t="s">
        <v>212</v>
      </c>
      <c r="L2" s="180"/>
      <c r="M2" s="180"/>
      <c r="N2" s="180"/>
      <c r="O2" s="180"/>
      <c r="P2" s="180"/>
      <c r="Q2" s="181"/>
      <c r="R2" s="181"/>
    </row>
    <row r="3" spans="1:18" ht="18" x14ac:dyDescent="0.35">
      <c r="A3" s="168"/>
      <c r="B3" s="169"/>
      <c r="C3" s="168"/>
      <c r="D3" s="168"/>
      <c r="E3" s="168"/>
      <c r="F3" s="168"/>
      <c r="G3" s="168"/>
      <c r="H3" s="170"/>
      <c r="I3" s="170"/>
      <c r="J3" s="170"/>
      <c r="K3" s="171"/>
      <c r="L3" s="172"/>
      <c r="M3" s="171"/>
      <c r="N3" s="171"/>
      <c r="O3" s="171"/>
      <c r="P3" s="171"/>
      <c r="Q3" s="170"/>
      <c r="R3" s="165"/>
    </row>
    <row r="4" spans="1:18" ht="15.75" customHeight="1" x14ac:dyDescent="0.35">
      <c r="A4" s="182"/>
      <c r="B4" s="183"/>
      <c r="C4" s="183"/>
      <c r="D4" s="173"/>
      <c r="E4" s="173"/>
      <c r="F4" s="173"/>
      <c r="G4" s="173"/>
      <c r="H4" s="170"/>
      <c r="I4" s="170"/>
      <c r="J4" s="170"/>
      <c r="K4" s="184" t="s">
        <v>213</v>
      </c>
      <c r="L4" s="184"/>
      <c r="M4" s="184"/>
      <c r="N4" s="185"/>
      <c r="O4" s="185"/>
      <c r="P4" s="174"/>
      <c r="Q4" s="182"/>
      <c r="R4" s="183"/>
    </row>
    <row r="5" spans="1:18" ht="15.75" customHeight="1" x14ac:dyDescent="0.35">
      <c r="A5" s="175"/>
      <c r="B5" s="169"/>
      <c r="C5" s="168"/>
      <c r="D5" s="168"/>
      <c r="E5" s="168"/>
      <c r="F5" s="168"/>
      <c r="G5" s="168"/>
      <c r="H5" s="170"/>
      <c r="I5" s="170"/>
      <c r="J5" s="170"/>
      <c r="K5" s="176"/>
      <c r="L5" s="177"/>
      <c r="M5" s="171"/>
      <c r="N5" s="171"/>
      <c r="O5" s="171"/>
      <c r="P5" s="171"/>
      <c r="Q5" s="175"/>
      <c r="R5" s="169"/>
    </row>
    <row r="6" spans="1:18" ht="15.75" customHeight="1" x14ac:dyDescent="0.35">
      <c r="A6" s="175"/>
      <c r="B6" s="169"/>
      <c r="C6" s="168"/>
      <c r="D6" s="168"/>
      <c r="E6" s="168"/>
      <c r="F6" s="168"/>
      <c r="G6" s="168"/>
      <c r="H6" s="170"/>
      <c r="I6" s="170"/>
      <c r="J6" s="170"/>
      <c r="K6" s="176"/>
      <c r="L6" s="177"/>
      <c r="M6" s="171"/>
      <c r="N6" s="186" t="s">
        <v>214</v>
      </c>
      <c r="O6" s="187"/>
      <c r="P6" s="171"/>
      <c r="Q6" s="175"/>
      <c r="R6" s="169"/>
    </row>
    <row r="7" spans="1:18" ht="15.75" customHeight="1" x14ac:dyDescent="0.35">
      <c r="A7" s="175"/>
      <c r="B7" s="169"/>
      <c r="C7" s="168"/>
      <c r="D7" s="168"/>
      <c r="E7" s="168"/>
      <c r="F7" s="168"/>
      <c r="G7" s="168"/>
      <c r="H7" s="170"/>
      <c r="I7" s="170"/>
      <c r="J7" s="170"/>
      <c r="K7" s="176"/>
      <c r="L7" s="177"/>
      <c r="M7" s="171"/>
      <c r="N7" s="171"/>
      <c r="O7" s="171"/>
      <c r="P7" s="171"/>
      <c r="Q7" s="175"/>
      <c r="R7" s="169"/>
    </row>
    <row r="8" spans="1:18" ht="18" x14ac:dyDescent="0.35">
      <c r="A8" s="168"/>
      <c r="B8" s="178"/>
      <c r="C8" s="168"/>
      <c r="D8" s="168"/>
      <c r="E8" s="168"/>
      <c r="F8" s="168"/>
      <c r="G8" s="168"/>
      <c r="H8" s="170"/>
      <c r="I8" s="170"/>
      <c r="J8" s="170"/>
      <c r="K8" s="171"/>
      <c r="L8" s="171"/>
      <c r="M8" s="171"/>
      <c r="N8" s="179" t="s">
        <v>215</v>
      </c>
      <c r="O8" s="171"/>
      <c r="P8" s="171"/>
      <c r="Q8" s="170"/>
      <c r="R8" s="170"/>
    </row>
    <row r="9" spans="1:18" ht="15.6" x14ac:dyDescent="0.3">
      <c r="A9" s="194"/>
      <c r="B9" s="194"/>
      <c r="C9" s="194"/>
      <c r="D9" s="194"/>
      <c r="E9" s="194"/>
      <c r="F9" s="194"/>
      <c r="G9" s="170"/>
      <c r="H9" s="170"/>
      <c r="I9" s="170"/>
      <c r="J9" s="170"/>
      <c r="K9" s="170"/>
      <c r="L9" s="194"/>
      <c r="M9" s="194"/>
      <c r="N9" s="194"/>
      <c r="O9" s="194"/>
      <c r="P9" s="194"/>
      <c r="Q9" s="194"/>
      <c r="R9" s="170"/>
    </row>
    <row r="10" spans="1:18" ht="16.5" customHeight="1" x14ac:dyDescent="0.3">
      <c r="A10" s="195"/>
      <c r="B10" s="195"/>
      <c r="C10" s="195"/>
      <c r="D10" s="195"/>
      <c r="E10" s="195"/>
      <c r="F10" s="195"/>
      <c r="G10" s="170"/>
      <c r="H10" s="170"/>
      <c r="I10" s="170"/>
      <c r="J10" s="170"/>
      <c r="K10" s="170"/>
      <c r="L10" s="195"/>
      <c r="M10" s="195"/>
      <c r="N10" s="195"/>
      <c r="O10" s="195"/>
      <c r="P10" s="195"/>
      <c r="Q10" s="195"/>
      <c r="R10" s="170"/>
    </row>
    <row r="11" spans="1:18" ht="15.6" x14ac:dyDescent="0.3">
      <c r="A11" s="170"/>
      <c r="B11" s="16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</row>
    <row r="12" spans="1:18" ht="15.6" x14ac:dyDescent="0.3">
      <c r="A12" s="194"/>
      <c r="B12" s="194"/>
      <c r="C12" s="194"/>
      <c r="D12" s="194"/>
      <c r="E12" s="194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1:18" ht="15.6" x14ac:dyDescent="0.3">
      <c r="A13" s="170"/>
      <c r="B13" s="165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18" ht="18" customHeight="1" x14ac:dyDescent="0.3">
      <c r="A14" s="181"/>
      <c r="B14" s="181"/>
      <c r="C14" s="181"/>
      <c r="D14" s="181"/>
      <c r="E14" s="181"/>
      <c r="F14" s="181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ht="19.5" customHeight="1" x14ac:dyDescent="0.25">
      <c r="A15" s="188" t="s">
        <v>216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6.5" customHeight="1" x14ac:dyDescent="0.25">
      <c r="A16" s="188" t="s">
        <v>217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ht="18" customHeight="1" x14ac:dyDescent="0.25">
      <c r="A17" s="188" t="s">
        <v>218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15.6" x14ac:dyDescent="0.3">
      <c r="A18" s="195"/>
      <c r="B18" s="195"/>
      <c r="C18" s="195"/>
      <c r="D18" s="195"/>
      <c r="E18" s="195"/>
      <c r="F18" s="195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ht="15.6" x14ac:dyDescent="0.3">
      <c r="A19" s="170"/>
      <c r="B19" s="165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</row>
    <row r="20" spans="1:18" ht="15.6" x14ac:dyDescent="0.3">
      <c r="A20" s="175"/>
      <c r="B20" s="165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1:18" ht="15.6" x14ac:dyDescent="0.3">
      <c r="A21" s="175"/>
      <c r="B21" s="165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</row>
    <row r="22" spans="1:18" ht="15.6" x14ac:dyDescent="0.3">
      <c r="A22" s="170"/>
      <c r="B22" s="165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</row>
    <row r="23" spans="1:18" ht="16.5" customHeight="1" x14ac:dyDescent="0.2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6.5" customHeight="1" x14ac:dyDescent="0.2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ht="16.5" customHeight="1" x14ac:dyDescent="0.25">
      <c r="A25" s="197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ht="111.75" customHeight="1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9.5" customHeight="1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53" t="s">
        <v>21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 customHeight="1" x14ac:dyDescent="0.25">
      <c r="A29" s="54" t="s">
        <v>22</v>
      </c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3.5" customHeight="1" x14ac:dyDescent="0.25">
      <c r="A30" s="53" t="s">
        <v>29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25" hidden="1" customHeight="1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" customHeight="1" x14ac:dyDescent="0.25">
      <c r="A32" s="16" t="s">
        <v>72</v>
      </c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8" thickBot="1" x14ac:dyDescent="0.3">
      <c r="A34" s="224" t="s">
        <v>14</v>
      </c>
      <c r="B34" s="47" t="s">
        <v>3</v>
      </c>
      <c r="C34" s="216" t="s">
        <v>4</v>
      </c>
      <c r="D34" s="218" t="s">
        <v>1</v>
      </c>
      <c r="E34" s="219"/>
      <c r="F34" s="220"/>
      <c r="G34" s="224" t="s">
        <v>5</v>
      </c>
      <c r="H34" s="227" t="s">
        <v>6</v>
      </c>
      <c r="I34" s="228"/>
      <c r="J34" s="228"/>
      <c r="K34" s="228"/>
      <c r="L34" s="229"/>
      <c r="M34" s="233" t="s">
        <v>9</v>
      </c>
      <c r="N34" s="234"/>
      <c r="O34" s="234"/>
      <c r="P34" s="234"/>
      <c r="Q34" s="234"/>
      <c r="R34" s="235"/>
    </row>
    <row r="35" spans="1:18" ht="13.8" thickBot="1" x14ac:dyDescent="0.3">
      <c r="A35" s="239"/>
      <c r="B35" s="47" t="s">
        <v>7</v>
      </c>
      <c r="C35" s="217"/>
      <c r="D35" s="221"/>
      <c r="E35" s="222"/>
      <c r="F35" s="223"/>
      <c r="G35" s="225"/>
      <c r="H35" s="230"/>
      <c r="I35" s="231"/>
      <c r="J35" s="231"/>
      <c r="K35" s="231"/>
      <c r="L35" s="232"/>
      <c r="M35" s="236"/>
      <c r="N35" s="237"/>
      <c r="O35" s="237"/>
      <c r="P35" s="237"/>
      <c r="Q35" s="237"/>
      <c r="R35" s="238"/>
    </row>
    <row r="36" spans="1:18" ht="16.5" customHeight="1" thickBot="1" x14ac:dyDescent="0.3">
      <c r="A36" s="240"/>
      <c r="B36" s="17"/>
      <c r="C36" s="39" t="s">
        <v>0</v>
      </c>
      <c r="D36" s="203" t="s">
        <v>0</v>
      </c>
      <c r="E36" s="204"/>
      <c r="F36" s="205"/>
      <c r="G36" s="226"/>
      <c r="H36" s="206" t="s">
        <v>8</v>
      </c>
      <c r="I36" s="207"/>
      <c r="J36" s="207"/>
      <c r="K36" s="207"/>
      <c r="L36" s="208"/>
      <c r="M36" s="209" t="s">
        <v>8</v>
      </c>
      <c r="N36" s="210"/>
      <c r="O36" s="210"/>
      <c r="P36" s="210"/>
      <c r="Q36" s="210"/>
      <c r="R36" s="211"/>
    </row>
    <row r="37" spans="1:18" ht="27" thickBot="1" x14ac:dyDescent="0.3">
      <c r="A37" s="18"/>
      <c r="B37" s="17"/>
      <c r="C37" s="18"/>
      <c r="D37" s="19" t="s">
        <v>46</v>
      </c>
      <c r="E37" s="19" t="s">
        <v>47</v>
      </c>
      <c r="F37" s="20" t="s">
        <v>48</v>
      </c>
      <c r="G37" s="19" t="s">
        <v>49</v>
      </c>
      <c r="H37" s="55" t="s">
        <v>2</v>
      </c>
      <c r="I37" s="21" t="s">
        <v>50</v>
      </c>
      <c r="J37" s="20" t="s">
        <v>51</v>
      </c>
      <c r="K37" s="56" t="s">
        <v>15</v>
      </c>
      <c r="L37" s="20" t="s">
        <v>52</v>
      </c>
      <c r="M37" s="22" t="s">
        <v>53</v>
      </c>
      <c r="N37" s="23" t="s">
        <v>54</v>
      </c>
      <c r="O37" s="22" t="s">
        <v>55</v>
      </c>
      <c r="P37" s="22" t="s">
        <v>56</v>
      </c>
      <c r="Q37" s="24" t="s">
        <v>57</v>
      </c>
      <c r="R37" s="21" t="s">
        <v>58</v>
      </c>
    </row>
    <row r="38" spans="1:18" ht="13.8" thickBot="1" x14ac:dyDescent="0.3">
      <c r="A38" s="25"/>
      <c r="B38" s="116" t="s">
        <v>13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6"/>
      <c r="R38" s="25"/>
    </row>
    <row r="39" spans="1:18" ht="16.5" customHeight="1" thickBot="1" x14ac:dyDescent="0.3">
      <c r="A39" s="146">
        <v>15</v>
      </c>
      <c r="B39" s="90" t="s">
        <v>88</v>
      </c>
      <c r="C39" s="91">
        <v>20</v>
      </c>
      <c r="D39" s="33">
        <v>4.6399999999999997</v>
      </c>
      <c r="E39" s="33">
        <v>5.91</v>
      </c>
      <c r="F39" s="34">
        <v>0</v>
      </c>
      <c r="G39" s="34">
        <v>72</v>
      </c>
      <c r="H39" s="34">
        <v>0.06</v>
      </c>
      <c r="I39" s="34">
        <v>0.09</v>
      </c>
      <c r="J39" s="34">
        <v>20</v>
      </c>
      <c r="K39" s="34">
        <v>7.0000000000000007E-2</v>
      </c>
      <c r="L39" s="34">
        <v>0</v>
      </c>
      <c r="M39" s="34">
        <v>165</v>
      </c>
      <c r="N39" s="33">
        <v>0.49</v>
      </c>
      <c r="O39" s="34">
        <v>17</v>
      </c>
      <c r="P39" s="34">
        <v>0.09</v>
      </c>
      <c r="Q39" s="34">
        <v>0</v>
      </c>
      <c r="R39" s="34">
        <v>0</v>
      </c>
    </row>
    <row r="40" spans="1:18" ht="27" customHeight="1" thickBot="1" x14ac:dyDescent="0.3">
      <c r="A40" s="146">
        <v>182</v>
      </c>
      <c r="B40" s="90" t="s">
        <v>89</v>
      </c>
      <c r="C40" s="92" t="s">
        <v>142</v>
      </c>
      <c r="D40" s="33">
        <v>6.3</v>
      </c>
      <c r="E40" s="33">
        <v>13.27</v>
      </c>
      <c r="F40" s="34">
        <v>41.38</v>
      </c>
      <c r="G40" s="34">
        <v>310.76</v>
      </c>
      <c r="H40" s="34">
        <v>0.06</v>
      </c>
      <c r="I40" s="34">
        <v>0</v>
      </c>
      <c r="J40" s="34">
        <v>1.66</v>
      </c>
      <c r="K40" s="34">
        <v>0.06</v>
      </c>
      <c r="L40" s="34">
        <v>7.0000000000000007E-2</v>
      </c>
      <c r="M40" s="34">
        <v>178.32</v>
      </c>
      <c r="N40" s="33">
        <v>176.66</v>
      </c>
      <c r="O40" s="34">
        <v>38.32</v>
      </c>
      <c r="P40" s="34">
        <v>1.66</v>
      </c>
      <c r="Q40" s="34">
        <v>0</v>
      </c>
      <c r="R40" s="34">
        <v>0</v>
      </c>
    </row>
    <row r="41" spans="1:18" ht="16.5" customHeight="1" thickBot="1" x14ac:dyDescent="0.3">
      <c r="A41" s="146">
        <v>382</v>
      </c>
      <c r="B41" s="90" t="s">
        <v>23</v>
      </c>
      <c r="C41" s="93">
        <v>200</v>
      </c>
      <c r="D41" s="33">
        <v>4.08</v>
      </c>
      <c r="E41" s="33">
        <v>3.54</v>
      </c>
      <c r="F41" s="33">
        <v>17.579999999999998</v>
      </c>
      <c r="G41" s="33">
        <v>119</v>
      </c>
      <c r="H41" s="32">
        <v>0.04</v>
      </c>
      <c r="I41" s="32">
        <v>0</v>
      </c>
      <c r="J41" s="34">
        <v>1.3</v>
      </c>
      <c r="K41" s="34">
        <v>0.01</v>
      </c>
      <c r="L41" s="32">
        <v>0</v>
      </c>
      <c r="M41" s="34">
        <v>122</v>
      </c>
      <c r="N41" s="33">
        <v>90</v>
      </c>
      <c r="O41" s="34">
        <v>14</v>
      </c>
      <c r="P41" s="34">
        <v>0.56000000000000005</v>
      </c>
      <c r="Q41" s="34">
        <v>0</v>
      </c>
      <c r="R41" s="34">
        <v>0</v>
      </c>
    </row>
    <row r="42" spans="1:18" ht="15" customHeight="1" thickBot="1" x14ac:dyDescent="0.3">
      <c r="A42" s="146" t="s">
        <v>90</v>
      </c>
      <c r="B42" s="90" t="s">
        <v>24</v>
      </c>
      <c r="C42" s="92">
        <v>40</v>
      </c>
      <c r="D42" s="33">
        <v>3.16</v>
      </c>
      <c r="E42" s="33">
        <v>0.4</v>
      </c>
      <c r="F42" s="34">
        <v>19.32</v>
      </c>
      <c r="G42" s="34">
        <v>94</v>
      </c>
      <c r="H42" s="34">
        <v>0.04</v>
      </c>
      <c r="I42" s="34">
        <v>0.01</v>
      </c>
      <c r="J42" s="34">
        <v>0</v>
      </c>
      <c r="K42" s="34">
        <v>0</v>
      </c>
      <c r="L42" s="34">
        <v>0.44</v>
      </c>
      <c r="M42" s="34">
        <v>8</v>
      </c>
      <c r="N42" s="33">
        <v>26</v>
      </c>
      <c r="O42" s="34">
        <v>5.6</v>
      </c>
      <c r="P42" s="34">
        <v>0.44</v>
      </c>
      <c r="Q42" s="34">
        <v>0</v>
      </c>
      <c r="R42" s="34">
        <v>0</v>
      </c>
    </row>
    <row r="43" spans="1:18" ht="15" customHeight="1" thickBot="1" x14ac:dyDescent="0.3">
      <c r="A43" s="111" t="s">
        <v>90</v>
      </c>
      <c r="B43" s="90" t="s">
        <v>26</v>
      </c>
      <c r="C43" s="96">
        <v>20</v>
      </c>
      <c r="D43" s="95">
        <v>1.1200000000000001</v>
      </c>
      <c r="E43" s="95">
        <v>0.22</v>
      </c>
      <c r="F43" s="95">
        <v>9.8800000000000008</v>
      </c>
      <c r="G43" s="95">
        <v>46</v>
      </c>
      <c r="H43" s="95">
        <v>0.1</v>
      </c>
      <c r="I43" s="95">
        <v>7.0000000000000007E-2</v>
      </c>
      <c r="J43" s="95">
        <v>0.14000000000000001</v>
      </c>
      <c r="K43" s="95">
        <v>0</v>
      </c>
      <c r="L43" s="95">
        <v>0.1</v>
      </c>
      <c r="M43" s="95">
        <v>4.5999999999999996</v>
      </c>
      <c r="N43" s="95">
        <v>21.2</v>
      </c>
      <c r="O43" s="95">
        <v>5</v>
      </c>
      <c r="P43" s="95">
        <v>0.62</v>
      </c>
      <c r="Q43" s="95">
        <v>0.23</v>
      </c>
      <c r="R43" s="95">
        <v>0</v>
      </c>
    </row>
    <row r="44" spans="1:18" ht="13.8" thickBot="1" x14ac:dyDescent="0.3">
      <c r="A44" s="82"/>
      <c r="B44" s="63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2"/>
      <c r="N44" s="82"/>
      <c r="O44" s="82"/>
      <c r="P44" s="82"/>
      <c r="Q44" s="84"/>
      <c r="R44" s="82"/>
    </row>
    <row r="45" spans="1:18" ht="13.8" thickBot="1" x14ac:dyDescent="0.3">
      <c r="A45" s="82"/>
      <c r="B45" s="63" t="s">
        <v>71</v>
      </c>
      <c r="C45" s="94">
        <f t="shared" ref="C45:R45" si="0">SUM(C39:C44)</f>
        <v>280</v>
      </c>
      <c r="D45" s="83">
        <f t="shared" si="0"/>
        <v>19.3</v>
      </c>
      <c r="E45" s="83">
        <f t="shared" si="0"/>
        <v>23.339999999999996</v>
      </c>
      <c r="F45" s="83">
        <f t="shared" si="0"/>
        <v>88.16</v>
      </c>
      <c r="G45" s="84">
        <f t="shared" si="0"/>
        <v>641.76</v>
      </c>
      <c r="H45" s="83">
        <f t="shared" si="0"/>
        <v>0.30000000000000004</v>
      </c>
      <c r="I45" s="83">
        <f t="shared" si="0"/>
        <v>0.16999999999999998</v>
      </c>
      <c r="J45" s="84">
        <f t="shared" si="0"/>
        <v>23.1</v>
      </c>
      <c r="K45" s="84">
        <f t="shared" si="0"/>
        <v>0.14000000000000001</v>
      </c>
      <c r="L45" s="84">
        <f t="shared" si="0"/>
        <v>0.61</v>
      </c>
      <c r="M45" s="84">
        <f t="shared" si="0"/>
        <v>477.92</v>
      </c>
      <c r="N45" s="83">
        <f t="shared" si="0"/>
        <v>314.34999999999997</v>
      </c>
      <c r="O45" s="84">
        <f t="shared" si="0"/>
        <v>79.919999999999987</v>
      </c>
      <c r="P45" s="84">
        <f t="shared" si="0"/>
        <v>3.37</v>
      </c>
      <c r="Q45" s="84">
        <f t="shared" si="0"/>
        <v>0.23</v>
      </c>
      <c r="R45" s="84">
        <f t="shared" si="0"/>
        <v>0</v>
      </c>
    </row>
    <row r="46" spans="1:18" ht="13.8" thickBot="1" x14ac:dyDescent="0.3">
      <c r="A46" s="82"/>
      <c r="B46" s="85"/>
      <c r="C46" s="86"/>
      <c r="D46" s="86"/>
      <c r="E46" s="87"/>
      <c r="F46" s="87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3.8" thickBot="1" x14ac:dyDescent="0.3">
      <c r="A47" s="82"/>
      <c r="B47" s="117" t="s">
        <v>12</v>
      </c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2"/>
      <c r="N47" s="82"/>
      <c r="O47" s="82"/>
      <c r="P47" s="82"/>
      <c r="Q47" s="83"/>
      <c r="R47" s="82"/>
    </row>
    <row r="48" spans="1:18" ht="13.8" thickBot="1" x14ac:dyDescent="0.3">
      <c r="A48" s="139">
        <v>71</v>
      </c>
      <c r="B48" s="90" t="s">
        <v>91</v>
      </c>
      <c r="C48" s="96">
        <v>100</v>
      </c>
      <c r="D48" s="95">
        <v>0.7</v>
      </c>
      <c r="E48" s="95">
        <v>0.1</v>
      </c>
      <c r="F48" s="95">
        <v>1.9</v>
      </c>
      <c r="G48" s="95">
        <v>12</v>
      </c>
      <c r="H48" s="95">
        <v>0.03</v>
      </c>
      <c r="I48" s="95">
        <v>0.02</v>
      </c>
      <c r="J48" s="95">
        <v>7.35</v>
      </c>
      <c r="K48" s="95">
        <v>0</v>
      </c>
      <c r="L48" s="95">
        <v>0.7</v>
      </c>
      <c r="M48" s="95">
        <v>17</v>
      </c>
      <c r="N48" s="95">
        <v>30</v>
      </c>
      <c r="O48" s="95">
        <v>14</v>
      </c>
      <c r="P48" s="95">
        <v>0.05</v>
      </c>
      <c r="Q48" s="95">
        <v>0.2</v>
      </c>
      <c r="R48" s="95">
        <v>0</v>
      </c>
    </row>
    <row r="49" spans="1:18" ht="27" thickBot="1" x14ac:dyDescent="0.3">
      <c r="A49" s="139">
        <v>88</v>
      </c>
      <c r="B49" s="90" t="s">
        <v>25</v>
      </c>
      <c r="C49" s="96">
        <v>250</v>
      </c>
      <c r="D49" s="95">
        <v>1.75</v>
      </c>
      <c r="E49" s="95">
        <v>4.95</v>
      </c>
      <c r="F49" s="95">
        <v>7.9</v>
      </c>
      <c r="G49" s="95">
        <v>90</v>
      </c>
      <c r="H49" s="95">
        <v>0</v>
      </c>
      <c r="I49" s="95">
        <v>0</v>
      </c>
      <c r="J49" s="95">
        <v>13.5</v>
      </c>
      <c r="K49" s="95">
        <v>0.16</v>
      </c>
      <c r="L49" s="95">
        <v>0.16</v>
      </c>
      <c r="M49" s="95">
        <v>56.5</v>
      </c>
      <c r="N49" s="95">
        <v>69.819999999999993</v>
      </c>
      <c r="O49" s="95">
        <v>21.5</v>
      </c>
      <c r="P49" s="95">
        <v>1.32</v>
      </c>
      <c r="Q49" s="95">
        <v>0</v>
      </c>
      <c r="R49" s="95">
        <v>0</v>
      </c>
    </row>
    <row r="50" spans="1:18" ht="13.8" thickBot="1" x14ac:dyDescent="0.3">
      <c r="A50" s="139">
        <v>260</v>
      </c>
      <c r="B50" s="90" t="s">
        <v>92</v>
      </c>
      <c r="C50" s="96">
        <v>100</v>
      </c>
      <c r="D50" s="95">
        <v>14.55</v>
      </c>
      <c r="E50" s="95">
        <v>16.79</v>
      </c>
      <c r="F50" s="95">
        <v>2.89</v>
      </c>
      <c r="G50" s="95">
        <v>221</v>
      </c>
      <c r="H50" s="95">
        <v>0.04</v>
      </c>
      <c r="I50" s="95">
        <v>0.11</v>
      </c>
      <c r="J50" s="95">
        <v>0.6</v>
      </c>
      <c r="K50" s="95">
        <v>0</v>
      </c>
      <c r="L50" s="95">
        <v>0</v>
      </c>
      <c r="M50" s="95">
        <v>29.2</v>
      </c>
      <c r="N50" s="95">
        <v>0</v>
      </c>
      <c r="O50" s="95">
        <v>0</v>
      </c>
      <c r="P50" s="95">
        <v>1.1499999999999999</v>
      </c>
      <c r="Q50" s="95">
        <v>0</v>
      </c>
      <c r="R50" s="95">
        <v>0</v>
      </c>
    </row>
    <row r="51" spans="1:18" ht="13.8" thickBot="1" x14ac:dyDescent="0.3">
      <c r="A51" s="139">
        <v>303</v>
      </c>
      <c r="B51" s="90" t="s">
        <v>43</v>
      </c>
      <c r="C51" s="96">
        <v>180</v>
      </c>
      <c r="D51" s="95">
        <v>4.8</v>
      </c>
      <c r="E51" s="95">
        <v>5.0999999999999996</v>
      </c>
      <c r="F51" s="95">
        <v>29.47</v>
      </c>
      <c r="G51" s="95">
        <v>183</v>
      </c>
      <c r="H51" s="95">
        <v>0.13</v>
      </c>
      <c r="I51" s="95">
        <v>0</v>
      </c>
      <c r="J51" s="95">
        <v>0</v>
      </c>
      <c r="K51" s="95">
        <v>0.02</v>
      </c>
      <c r="L51" s="95">
        <v>0</v>
      </c>
      <c r="M51" s="95">
        <v>1.46</v>
      </c>
      <c r="N51" s="95">
        <v>194.4</v>
      </c>
      <c r="O51" s="95">
        <v>0.04</v>
      </c>
      <c r="P51" s="95">
        <v>2.92</v>
      </c>
      <c r="Q51" s="95">
        <v>0</v>
      </c>
      <c r="R51" s="95">
        <v>0</v>
      </c>
    </row>
    <row r="52" spans="1:18" ht="13.8" thickBot="1" x14ac:dyDescent="0.3">
      <c r="A52" s="139" t="s">
        <v>90</v>
      </c>
      <c r="B52" s="90" t="s">
        <v>24</v>
      </c>
      <c r="C52" s="96">
        <v>60</v>
      </c>
      <c r="D52" s="95">
        <v>4.74</v>
      </c>
      <c r="E52" s="95">
        <v>0.6</v>
      </c>
      <c r="F52" s="95">
        <v>28.98</v>
      </c>
      <c r="G52" s="95">
        <v>141</v>
      </c>
      <c r="H52" s="95">
        <v>0.04</v>
      </c>
      <c r="I52" s="95">
        <v>0.01</v>
      </c>
      <c r="J52" s="95">
        <v>0</v>
      </c>
      <c r="K52" s="95">
        <v>0</v>
      </c>
      <c r="L52" s="95">
        <v>0.44</v>
      </c>
      <c r="M52" s="95">
        <v>8</v>
      </c>
      <c r="N52" s="95">
        <v>26</v>
      </c>
      <c r="O52" s="95">
        <v>5.6</v>
      </c>
      <c r="P52" s="95">
        <v>0.44</v>
      </c>
      <c r="Q52" s="95">
        <v>0</v>
      </c>
      <c r="R52" s="95">
        <v>0</v>
      </c>
    </row>
    <row r="53" spans="1:18" ht="13.8" thickBot="1" x14ac:dyDescent="0.3">
      <c r="A53" s="111" t="s">
        <v>90</v>
      </c>
      <c r="B53" s="90" t="s">
        <v>26</v>
      </c>
      <c r="C53" s="96">
        <v>40</v>
      </c>
      <c r="D53" s="95">
        <v>2.2400000000000002</v>
      </c>
      <c r="E53" s="95">
        <v>0.44</v>
      </c>
      <c r="F53" s="95">
        <v>19.760000000000002</v>
      </c>
      <c r="G53" s="95">
        <v>92</v>
      </c>
      <c r="H53" s="95">
        <v>0.1</v>
      </c>
      <c r="I53" s="95">
        <v>7.0000000000000007E-2</v>
      </c>
      <c r="J53" s="95">
        <v>0.14000000000000001</v>
      </c>
      <c r="K53" s="95">
        <v>0</v>
      </c>
      <c r="L53" s="95">
        <v>0.1</v>
      </c>
      <c r="M53" s="95">
        <v>4.5999999999999996</v>
      </c>
      <c r="N53" s="95">
        <v>21.2</v>
      </c>
      <c r="O53" s="95">
        <v>5</v>
      </c>
      <c r="P53" s="95">
        <v>0.62</v>
      </c>
      <c r="Q53" s="95">
        <v>0.23</v>
      </c>
      <c r="R53" s="95">
        <v>0</v>
      </c>
    </row>
    <row r="54" spans="1:18" ht="13.8" thickBot="1" x14ac:dyDescent="0.3">
      <c r="A54" s="122" t="s">
        <v>90</v>
      </c>
      <c r="B54" s="90" t="s">
        <v>27</v>
      </c>
      <c r="C54" s="96">
        <v>200</v>
      </c>
      <c r="D54" s="95" t="s">
        <v>164</v>
      </c>
      <c r="E54" s="95">
        <v>0</v>
      </c>
      <c r="F54" s="95" t="s">
        <v>165</v>
      </c>
      <c r="G54" s="95" t="s">
        <v>166</v>
      </c>
      <c r="H54" s="95">
        <v>0</v>
      </c>
      <c r="I54" s="95">
        <v>0</v>
      </c>
      <c r="J54" s="95">
        <v>0</v>
      </c>
      <c r="K54" s="95" t="s">
        <v>69</v>
      </c>
      <c r="L54" s="95">
        <v>0</v>
      </c>
      <c r="M54" s="95">
        <v>14</v>
      </c>
      <c r="N54" s="95">
        <v>0</v>
      </c>
      <c r="O54" s="95">
        <v>10</v>
      </c>
      <c r="P54" s="95">
        <v>2.8</v>
      </c>
      <c r="Q54" s="95">
        <v>0</v>
      </c>
      <c r="R54" s="95">
        <v>0</v>
      </c>
    </row>
    <row r="55" spans="1:18" ht="13.8" thickBot="1" x14ac:dyDescent="0.3">
      <c r="A55" s="82"/>
      <c r="B55" s="89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3.8" thickBot="1" x14ac:dyDescent="0.3">
      <c r="A56" s="82"/>
      <c r="B56" s="89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3.8" thickBot="1" x14ac:dyDescent="0.3">
      <c r="A57" s="82"/>
      <c r="B57" s="89" t="s">
        <v>78</v>
      </c>
      <c r="C57" s="94">
        <f t="shared" ref="C57:M57" si="1">SUM(C48:C56)</f>
        <v>930</v>
      </c>
      <c r="D57" s="94">
        <f t="shared" si="1"/>
        <v>28.78</v>
      </c>
      <c r="E57" s="94">
        <f t="shared" si="1"/>
        <v>27.98</v>
      </c>
      <c r="F57" s="94">
        <v>113.9</v>
      </c>
      <c r="G57" s="94">
        <f t="shared" si="1"/>
        <v>739</v>
      </c>
      <c r="H57" s="94">
        <f t="shared" si="1"/>
        <v>0.34</v>
      </c>
      <c r="I57" s="94">
        <f t="shared" si="1"/>
        <v>0.21000000000000002</v>
      </c>
      <c r="J57" s="94">
        <f t="shared" si="1"/>
        <v>21.590000000000003</v>
      </c>
      <c r="K57" s="94">
        <f t="shared" si="1"/>
        <v>0.18</v>
      </c>
      <c r="L57" s="94">
        <f t="shared" si="1"/>
        <v>1.4000000000000001</v>
      </c>
      <c r="M57" s="94">
        <f t="shared" si="1"/>
        <v>130.76</v>
      </c>
      <c r="N57" s="94">
        <f>SUM(N47:N56)</f>
        <v>341.42</v>
      </c>
      <c r="O57" s="94">
        <f>SUM(O48:O56)</f>
        <v>56.14</v>
      </c>
      <c r="P57" s="94">
        <f>SUM(P48:P56)</f>
        <v>9.3000000000000007</v>
      </c>
      <c r="Q57" s="94">
        <f>SUM(Q48:Q56)</f>
        <v>0.43000000000000005</v>
      </c>
      <c r="R57" s="94">
        <f>SUM(R48:R56)</f>
        <v>0</v>
      </c>
    </row>
    <row r="58" spans="1:18" ht="14.4" hidden="1" thickBot="1" x14ac:dyDescent="0.35">
      <c r="A58" s="97"/>
      <c r="B58" s="98" t="s">
        <v>10</v>
      </c>
      <c r="C58" s="99"/>
      <c r="D58" s="99">
        <v>77</v>
      </c>
      <c r="E58" s="100">
        <v>79</v>
      </c>
      <c r="F58" s="100">
        <v>335</v>
      </c>
      <c r="G58" s="100">
        <v>2350</v>
      </c>
      <c r="H58" s="100">
        <v>1.2</v>
      </c>
      <c r="I58" s="100">
        <v>1.4</v>
      </c>
      <c r="J58" s="100">
        <v>60</v>
      </c>
      <c r="K58" s="100">
        <v>0.7</v>
      </c>
      <c r="L58" s="100">
        <v>10</v>
      </c>
      <c r="M58" s="100">
        <v>1100</v>
      </c>
      <c r="N58" s="100">
        <v>1650</v>
      </c>
      <c r="O58" s="100">
        <v>250</v>
      </c>
      <c r="P58" s="100">
        <v>12</v>
      </c>
      <c r="Q58" s="100">
        <v>10</v>
      </c>
      <c r="R58" s="100">
        <v>0.1</v>
      </c>
    </row>
    <row r="59" spans="1:18" ht="15.75" hidden="1" customHeight="1" thickBot="1" x14ac:dyDescent="0.35">
      <c r="A59" s="101"/>
      <c r="B59" s="102" t="s">
        <v>11</v>
      </c>
      <c r="C59" s="103"/>
      <c r="D59" s="103">
        <f>D61-D58</f>
        <v>-28.92</v>
      </c>
      <c r="E59" s="103">
        <f t="shared" ref="E59:R59" si="2">E61-E58</f>
        <v>-27.680000000000007</v>
      </c>
      <c r="F59" s="103">
        <f t="shared" si="2"/>
        <v>-132.94</v>
      </c>
      <c r="G59" s="103">
        <f t="shared" si="2"/>
        <v>-969.24</v>
      </c>
      <c r="H59" s="103">
        <f t="shared" si="2"/>
        <v>-0.55999999999999983</v>
      </c>
      <c r="I59" s="103">
        <f t="shared" si="2"/>
        <v>-1.02</v>
      </c>
      <c r="J59" s="103">
        <f t="shared" si="2"/>
        <v>-15.309999999999995</v>
      </c>
      <c r="K59" s="103">
        <f t="shared" si="2"/>
        <v>-0.37999999999999995</v>
      </c>
      <c r="L59" s="103">
        <f t="shared" si="2"/>
        <v>-7.99</v>
      </c>
      <c r="M59" s="103">
        <f t="shared" si="2"/>
        <v>-491.31999999999994</v>
      </c>
      <c r="N59" s="103">
        <f t="shared" si="2"/>
        <v>-994.23</v>
      </c>
      <c r="O59" s="103">
        <f t="shared" si="2"/>
        <v>-113.94</v>
      </c>
      <c r="P59" s="103">
        <f t="shared" si="2"/>
        <v>0.67000000000000171</v>
      </c>
      <c r="Q59" s="103">
        <f t="shared" si="2"/>
        <v>-9.34</v>
      </c>
      <c r="R59" s="103">
        <f t="shared" si="2"/>
        <v>-0.1</v>
      </c>
    </row>
    <row r="60" spans="1:18" ht="15.75" customHeight="1" thickBot="1" x14ac:dyDescent="0.3">
      <c r="A60" s="82"/>
      <c r="B60" s="85"/>
      <c r="C60" s="86"/>
      <c r="D60" s="86"/>
      <c r="E60" s="87"/>
      <c r="F60" s="87"/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3.8" thickBot="1" x14ac:dyDescent="0.3">
      <c r="A61" s="104"/>
      <c r="B61" s="105" t="s">
        <v>79</v>
      </c>
      <c r="C61" s="104"/>
      <c r="D61" s="106">
        <f t="shared" ref="D61:R61" si="3">D45+D57</f>
        <v>48.08</v>
      </c>
      <c r="E61" s="106">
        <f t="shared" si="3"/>
        <v>51.319999999999993</v>
      </c>
      <c r="F61" s="106">
        <f t="shared" si="3"/>
        <v>202.06</v>
      </c>
      <c r="G61" s="106">
        <f t="shared" si="3"/>
        <v>1380.76</v>
      </c>
      <c r="H61" s="106">
        <f t="shared" si="3"/>
        <v>0.64000000000000012</v>
      </c>
      <c r="I61" s="106">
        <f t="shared" si="3"/>
        <v>0.38</v>
      </c>
      <c r="J61" s="106">
        <f t="shared" si="3"/>
        <v>44.690000000000005</v>
      </c>
      <c r="K61" s="106">
        <f t="shared" si="3"/>
        <v>0.32</v>
      </c>
      <c r="L61" s="106">
        <f t="shared" si="3"/>
        <v>2.0100000000000002</v>
      </c>
      <c r="M61" s="106">
        <f t="shared" si="3"/>
        <v>608.68000000000006</v>
      </c>
      <c r="N61" s="106">
        <f t="shared" si="3"/>
        <v>655.77</v>
      </c>
      <c r="O61" s="106">
        <f t="shared" si="3"/>
        <v>136.06</v>
      </c>
      <c r="P61" s="106">
        <f t="shared" si="3"/>
        <v>12.670000000000002</v>
      </c>
      <c r="Q61" s="106">
        <f t="shared" si="3"/>
        <v>0.66</v>
      </c>
      <c r="R61" s="106">
        <f t="shared" si="3"/>
        <v>0</v>
      </c>
    </row>
    <row r="62" spans="1:18" x14ac:dyDescent="0.25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8" x14ac:dyDescent="0.2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</row>
    <row r="64" spans="1:18" x14ac:dyDescent="0.25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25">
      <c r="A65" s="16" t="s">
        <v>75</v>
      </c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16" t="s">
        <v>76</v>
      </c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53" t="s">
        <v>29</v>
      </c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A68" s="16" t="s">
        <v>77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3.8" thickBot="1" x14ac:dyDescent="0.3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3.8" thickBot="1" x14ac:dyDescent="0.3">
      <c r="A70" s="213" t="s">
        <v>14</v>
      </c>
      <c r="B70" s="47" t="s">
        <v>3</v>
      </c>
      <c r="C70" s="216" t="s">
        <v>4</v>
      </c>
      <c r="D70" s="218" t="s">
        <v>1</v>
      </c>
      <c r="E70" s="219"/>
      <c r="F70" s="220"/>
      <c r="G70" s="224" t="s">
        <v>5</v>
      </c>
      <c r="H70" s="227" t="s">
        <v>6</v>
      </c>
      <c r="I70" s="228"/>
      <c r="J70" s="228"/>
      <c r="K70" s="228"/>
      <c r="L70" s="229"/>
      <c r="M70" s="233" t="s">
        <v>9</v>
      </c>
      <c r="N70" s="234"/>
      <c r="O70" s="234"/>
      <c r="P70" s="234"/>
      <c r="Q70" s="234"/>
      <c r="R70" s="235"/>
    </row>
    <row r="71" spans="1:18" ht="13.8" thickBot="1" x14ac:dyDescent="0.3">
      <c r="A71" s="214"/>
      <c r="B71" s="47" t="s">
        <v>7</v>
      </c>
      <c r="C71" s="217"/>
      <c r="D71" s="221"/>
      <c r="E71" s="222"/>
      <c r="F71" s="223"/>
      <c r="G71" s="225"/>
      <c r="H71" s="230"/>
      <c r="I71" s="231"/>
      <c r="J71" s="231"/>
      <c r="K71" s="231"/>
      <c r="L71" s="232"/>
      <c r="M71" s="236"/>
      <c r="N71" s="237"/>
      <c r="O71" s="237"/>
      <c r="P71" s="237"/>
      <c r="Q71" s="237"/>
      <c r="R71" s="238"/>
    </row>
    <row r="72" spans="1:18" ht="19.5" customHeight="1" thickBot="1" x14ac:dyDescent="0.3">
      <c r="A72" s="215"/>
      <c r="B72" s="17"/>
      <c r="C72" s="39" t="s">
        <v>0</v>
      </c>
      <c r="D72" s="203" t="s">
        <v>0</v>
      </c>
      <c r="E72" s="204"/>
      <c r="F72" s="205"/>
      <c r="G72" s="226"/>
      <c r="H72" s="206" t="s">
        <v>8</v>
      </c>
      <c r="I72" s="207"/>
      <c r="J72" s="207"/>
      <c r="K72" s="207"/>
      <c r="L72" s="208"/>
      <c r="M72" s="209" t="s">
        <v>8</v>
      </c>
      <c r="N72" s="210"/>
      <c r="O72" s="210"/>
      <c r="P72" s="210"/>
      <c r="Q72" s="210"/>
      <c r="R72" s="211"/>
    </row>
    <row r="73" spans="1:18" ht="33.75" customHeight="1" thickBot="1" x14ac:dyDescent="0.3">
      <c r="A73" s="17"/>
      <c r="B73" s="17"/>
      <c r="C73" s="17"/>
      <c r="D73" s="45" t="s">
        <v>46</v>
      </c>
      <c r="E73" s="45" t="s">
        <v>47</v>
      </c>
      <c r="F73" s="46" t="s">
        <v>48</v>
      </c>
      <c r="G73" s="45" t="s">
        <v>49</v>
      </c>
      <c r="H73" s="66" t="s">
        <v>2</v>
      </c>
      <c r="I73" s="47" t="s">
        <v>50</v>
      </c>
      <c r="J73" s="46" t="s">
        <v>51</v>
      </c>
      <c r="K73" s="48" t="s">
        <v>15</v>
      </c>
      <c r="L73" s="46" t="s">
        <v>52</v>
      </c>
      <c r="M73" s="22" t="s">
        <v>53</v>
      </c>
      <c r="N73" s="23" t="s">
        <v>54</v>
      </c>
      <c r="O73" s="22" t="s">
        <v>55</v>
      </c>
      <c r="P73" s="22" t="s">
        <v>56</v>
      </c>
      <c r="Q73" s="24" t="s">
        <v>57</v>
      </c>
      <c r="R73" s="47" t="s">
        <v>58</v>
      </c>
    </row>
    <row r="74" spans="1:18" ht="13.8" thickBot="1" x14ac:dyDescent="0.3">
      <c r="A74" s="95"/>
      <c r="B74" s="107" t="s">
        <v>13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ht="13.8" thickBot="1" x14ac:dyDescent="0.3">
      <c r="A75" s="112">
        <v>259</v>
      </c>
      <c r="B75" s="90" t="s">
        <v>143</v>
      </c>
      <c r="C75" s="96">
        <v>250</v>
      </c>
      <c r="D75" s="95">
        <v>23.14</v>
      </c>
      <c r="E75" s="95">
        <v>25.85</v>
      </c>
      <c r="F75" s="95">
        <v>23.7</v>
      </c>
      <c r="G75" s="95">
        <v>421.43</v>
      </c>
      <c r="H75" s="95">
        <v>0.11</v>
      </c>
      <c r="I75" s="95">
        <v>7.0000000000000007E-2</v>
      </c>
      <c r="J75" s="95">
        <v>6.11</v>
      </c>
      <c r="K75" s="95">
        <v>0</v>
      </c>
      <c r="L75" s="95">
        <v>0</v>
      </c>
      <c r="M75" s="95">
        <v>36.700000000000003</v>
      </c>
      <c r="N75" s="95">
        <v>243.9</v>
      </c>
      <c r="O75" s="95">
        <v>48.1</v>
      </c>
      <c r="P75" s="95">
        <v>4.1100000000000003</v>
      </c>
      <c r="Q75" s="95">
        <v>0</v>
      </c>
      <c r="R75" s="95">
        <v>0</v>
      </c>
    </row>
    <row r="76" spans="1:18" ht="15" customHeight="1" thickBot="1" x14ac:dyDescent="0.3">
      <c r="A76" s="112">
        <v>377</v>
      </c>
      <c r="B76" s="90" t="s">
        <v>93</v>
      </c>
      <c r="C76" s="96">
        <f>'[1]лето - осень'!C79</f>
        <v>200</v>
      </c>
      <c r="D76" s="95">
        <v>0.13</v>
      </c>
      <c r="E76" s="95">
        <v>0.02</v>
      </c>
      <c r="F76" s="95">
        <v>15.2</v>
      </c>
      <c r="G76" s="95">
        <v>62</v>
      </c>
      <c r="H76" s="95">
        <f>'[1]лето - осень'!H79</f>
        <v>0.01</v>
      </c>
      <c r="I76" s="95">
        <f>'[1]лето - осень'!I79</f>
        <v>0</v>
      </c>
      <c r="J76" s="95">
        <f>'[1]лето - осень'!J79</f>
        <v>2.4</v>
      </c>
      <c r="K76" s="95">
        <f>'[1]лето - осень'!K79</f>
        <v>0</v>
      </c>
      <c r="L76" s="95">
        <f>'[1]лето - осень'!L79</f>
        <v>0</v>
      </c>
      <c r="M76" s="95">
        <f>'[1]лето - осень'!M79</f>
        <v>22.46</v>
      </c>
      <c r="N76" s="95">
        <f>'[1]лето - осень'!N79</f>
        <v>18.5</v>
      </c>
      <c r="O76" s="95">
        <f>'[1]лето - осень'!O79</f>
        <v>7.26</v>
      </c>
      <c r="P76" s="95">
        <f>'[1]лето - осень'!P79</f>
        <v>0.19</v>
      </c>
      <c r="Q76" s="95">
        <f>'[1]лето - осень'!Q79</f>
        <v>0</v>
      </c>
      <c r="R76" s="95">
        <f>'[1]лето - осень'!R79</f>
        <v>0.01</v>
      </c>
    </row>
    <row r="77" spans="1:18" ht="13.8" thickBot="1" x14ac:dyDescent="0.3">
      <c r="A77" s="112" t="s">
        <v>90</v>
      </c>
      <c r="B77" s="90" t="s">
        <v>24</v>
      </c>
      <c r="C77" s="96">
        <v>40</v>
      </c>
      <c r="D77" s="95">
        <v>3.16</v>
      </c>
      <c r="E77" s="95">
        <v>0.4</v>
      </c>
      <c r="F77" s="95">
        <v>19.32</v>
      </c>
      <c r="G77" s="95">
        <v>94.1</v>
      </c>
      <c r="H77" s="95">
        <v>0.04</v>
      </c>
      <c r="I77" s="95">
        <v>0.01</v>
      </c>
      <c r="J77" s="95">
        <v>0</v>
      </c>
      <c r="K77" s="95">
        <v>0</v>
      </c>
      <c r="L77" s="95">
        <v>0.44</v>
      </c>
      <c r="M77" s="95">
        <v>8</v>
      </c>
      <c r="N77" s="95">
        <v>26</v>
      </c>
      <c r="O77" s="95">
        <v>5.6</v>
      </c>
      <c r="P77" s="95">
        <v>0.44</v>
      </c>
      <c r="Q77" s="95">
        <v>0</v>
      </c>
      <c r="R77" s="95">
        <v>0</v>
      </c>
    </row>
    <row r="78" spans="1:18" ht="13.8" thickBot="1" x14ac:dyDescent="0.3">
      <c r="A78" s="112" t="s">
        <v>90</v>
      </c>
      <c r="B78" s="90" t="s">
        <v>26</v>
      </c>
      <c r="C78" s="96">
        <v>30</v>
      </c>
      <c r="D78" s="95">
        <v>1.68</v>
      </c>
      <c r="E78" s="95">
        <v>0.33</v>
      </c>
      <c r="F78" s="95">
        <v>14.82</v>
      </c>
      <c r="G78" s="95">
        <v>69</v>
      </c>
      <c r="H78" s="95">
        <v>0.17</v>
      </c>
      <c r="I78" s="95">
        <v>0.08</v>
      </c>
      <c r="J78" s="95">
        <v>0.24</v>
      </c>
      <c r="K78" s="95">
        <v>0</v>
      </c>
      <c r="L78" s="95">
        <v>0.17</v>
      </c>
      <c r="M78" s="95">
        <v>8.0500000000000007</v>
      </c>
      <c r="N78" s="95">
        <v>37.1</v>
      </c>
      <c r="O78" s="95">
        <v>8.75</v>
      </c>
      <c r="P78" s="95">
        <v>1.08</v>
      </c>
      <c r="Q78" s="95">
        <v>0.4</v>
      </c>
      <c r="R78" s="95">
        <v>0</v>
      </c>
    </row>
    <row r="79" spans="1:18" ht="13.8" thickBot="1" x14ac:dyDescent="0.3">
      <c r="A79" s="112"/>
      <c r="B79" s="90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ht="13.8" thickBot="1" x14ac:dyDescent="0.3">
      <c r="A80" s="95"/>
      <c r="B80" s="11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ht="13.8" thickBot="1" x14ac:dyDescent="0.3">
      <c r="A81" s="95"/>
      <c r="B81" s="113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ht="13.8" thickBot="1" x14ac:dyDescent="0.3">
      <c r="A82" s="94"/>
      <c r="B82" s="114" t="s">
        <v>71</v>
      </c>
      <c r="C82" s="94">
        <f t="shared" ref="C82:R82" si="4">SUM(C75:C81)</f>
        <v>520</v>
      </c>
      <c r="D82" s="94">
        <f t="shared" si="4"/>
        <v>28.11</v>
      </c>
      <c r="E82" s="94">
        <f t="shared" si="4"/>
        <v>26.599999999999998</v>
      </c>
      <c r="F82" s="94">
        <f t="shared" si="4"/>
        <v>73.039999999999992</v>
      </c>
      <c r="G82" s="94">
        <f t="shared" si="4"/>
        <v>646.53</v>
      </c>
      <c r="H82" s="94">
        <f t="shared" si="4"/>
        <v>0.33</v>
      </c>
      <c r="I82" s="94">
        <f t="shared" si="4"/>
        <v>0.16</v>
      </c>
      <c r="J82" s="94">
        <f t="shared" si="4"/>
        <v>8.75</v>
      </c>
      <c r="K82" s="94">
        <f t="shared" si="4"/>
        <v>0</v>
      </c>
      <c r="L82" s="94">
        <f t="shared" si="4"/>
        <v>0.61</v>
      </c>
      <c r="M82" s="94">
        <f t="shared" si="4"/>
        <v>75.209999999999994</v>
      </c>
      <c r="N82" s="94">
        <f t="shared" si="4"/>
        <v>325.5</v>
      </c>
      <c r="O82" s="94">
        <f t="shared" si="4"/>
        <v>69.710000000000008</v>
      </c>
      <c r="P82" s="94">
        <f t="shared" si="4"/>
        <v>5.8200000000000012</v>
      </c>
      <c r="Q82" s="94">
        <f t="shared" si="4"/>
        <v>0.4</v>
      </c>
      <c r="R82" s="94">
        <f t="shared" si="4"/>
        <v>0.01</v>
      </c>
    </row>
    <row r="83" spans="1:18" ht="13.8" thickBot="1" x14ac:dyDescent="0.3">
      <c r="A83" s="95"/>
      <c r="B83" s="115"/>
      <c r="C83" s="95"/>
      <c r="D83" s="95"/>
      <c r="E83" s="109"/>
      <c r="F83" s="109"/>
      <c r="G83" s="109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18" ht="13.8" thickBot="1" x14ac:dyDescent="0.3">
      <c r="A84" s="95"/>
      <c r="B84" s="107" t="s">
        <v>12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ht="15.75" customHeight="1" thickBot="1" x14ac:dyDescent="0.3">
      <c r="A85" s="95">
        <v>24</v>
      </c>
      <c r="B85" s="90" t="s">
        <v>35</v>
      </c>
      <c r="C85" s="96">
        <v>100</v>
      </c>
      <c r="D85" s="95">
        <v>0.97</v>
      </c>
      <c r="E85" s="95">
        <v>6.08</v>
      </c>
      <c r="F85" s="95">
        <v>3.65</v>
      </c>
      <c r="G85" s="95">
        <v>70.7</v>
      </c>
      <c r="H85" s="95">
        <v>0.02</v>
      </c>
      <c r="I85" s="95">
        <v>0.02</v>
      </c>
      <c r="J85" s="95">
        <v>16.5</v>
      </c>
      <c r="K85" s="95">
        <v>0</v>
      </c>
      <c r="L85" s="95">
        <v>1.08</v>
      </c>
      <c r="M85" s="95">
        <v>43.5</v>
      </c>
      <c r="N85" s="95">
        <v>28.16</v>
      </c>
      <c r="O85" s="95">
        <v>13.33</v>
      </c>
      <c r="P85" s="95">
        <v>0.55000000000000004</v>
      </c>
      <c r="Q85" s="95">
        <v>0</v>
      </c>
      <c r="R85" s="95">
        <v>0</v>
      </c>
    </row>
    <row r="86" spans="1:18" ht="13.8" thickBot="1" x14ac:dyDescent="0.3">
      <c r="A86" s="95">
        <v>108</v>
      </c>
      <c r="B86" s="90" t="s">
        <v>144</v>
      </c>
      <c r="C86" s="96">
        <v>250</v>
      </c>
      <c r="D86" s="95">
        <v>3.56</v>
      </c>
      <c r="E86" s="95">
        <v>4.63</v>
      </c>
      <c r="F86" s="95">
        <v>18.75</v>
      </c>
      <c r="G86" s="95">
        <v>144.25</v>
      </c>
      <c r="H86" s="95">
        <v>0.08</v>
      </c>
      <c r="I86" s="95">
        <v>0</v>
      </c>
      <c r="J86" s="95">
        <v>0.04</v>
      </c>
      <c r="K86" s="95">
        <v>1.28</v>
      </c>
      <c r="L86" s="95">
        <v>0</v>
      </c>
      <c r="M86" s="95">
        <v>40.090000000000003</v>
      </c>
      <c r="N86" s="95">
        <v>43.76</v>
      </c>
      <c r="O86" s="95">
        <v>6.78</v>
      </c>
      <c r="P86" s="95">
        <v>0.38</v>
      </c>
      <c r="Q86" s="95">
        <v>0</v>
      </c>
      <c r="R86" s="95">
        <v>0</v>
      </c>
    </row>
    <row r="87" spans="1:18" ht="27" thickBot="1" x14ac:dyDescent="0.3">
      <c r="A87" s="95">
        <v>229</v>
      </c>
      <c r="B87" s="90" t="s">
        <v>138</v>
      </c>
      <c r="C87" s="96">
        <v>100</v>
      </c>
      <c r="D87" s="95">
        <v>11.35</v>
      </c>
      <c r="E87" s="95">
        <v>2.9</v>
      </c>
      <c r="F87" s="95">
        <v>3.8</v>
      </c>
      <c r="G87" s="95">
        <v>103</v>
      </c>
      <c r="H87" s="95">
        <v>0.08</v>
      </c>
      <c r="I87" s="95">
        <v>7.0000000000000007E-2</v>
      </c>
      <c r="J87" s="95">
        <v>0.36</v>
      </c>
      <c r="K87" s="95">
        <v>0</v>
      </c>
      <c r="L87" s="95">
        <v>0</v>
      </c>
      <c r="M87" s="95">
        <v>18</v>
      </c>
      <c r="N87" s="95">
        <v>0</v>
      </c>
      <c r="O87" s="95">
        <v>0</v>
      </c>
      <c r="P87" s="95">
        <v>0.75</v>
      </c>
      <c r="Q87" s="95">
        <v>0</v>
      </c>
      <c r="R87" s="95">
        <v>0</v>
      </c>
    </row>
    <row r="88" spans="1:18" ht="13.8" thickBot="1" x14ac:dyDescent="0.3">
      <c r="A88" s="95">
        <v>312</v>
      </c>
      <c r="B88" s="90" t="s">
        <v>30</v>
      </c>
      <c r="C88" s="96">
        <v>180</v>
      </c>
      <c r="D88" s="95">
        <v>3.67</v>
      </c>
      <c r="E88" s="95">
        <v>5.67</v>
      </c>
      <c r="F88" s="95">
        <v>24.52</v>
      </c>
      <c r="G88" s="95">
        <v>164.7</v>
      </c>
      <c r="H88" s="95">
        <v>0.19</v>
      </c>
      <c r="I88" s="95">
        <v>0.14000000000000001</v>
      </c>
      <c r="J88" s="95">
        <v>24.53</v>
      </c>
      <c r="K88" s="95">
        <v>0</v>
      </c>
      <c r="L88" s="95">
        <v>0.23</v>
      </c>
      <c r="M88" s="95">
        <v>50.04</v>
      </c>
      <c r="N88" s="95">
        <v>117.29</v>
      </c>
      <c r="O88" s="95">
        <v>37.630000000000003</v>
      </c>
      <c r="P88" s="95">
        <v>1.36</v>
      </c>
      <c r="Q88" s="95">
        <v>0.76</v>
      </c>
      <c r="R88" s="95">
        <v>0</v>
      </c>
    </row>
    <row r="89" spans="1:18" ht="13.8" thickBot="1" x14ac:dyDescent="0.3">
      <c r="A89" s="95">
        <v>349</v>
      </c>
      <c r="B89" s="90" t="s">
        <v>31</v>
      </c>
      <c r="C89" s="96">
        <v>200</v>
      </c>
      <c r="D89" s="95">
        <v>0.66</v>
      </c>
      <c r="E89" s="95">
        <v>0.09</v>
      </c>
      <c r="F89" s="95">
        <v>32.01</v>
      </c>
      <c r="G89" s="95">
        <v>132.80000000000001</v>
      </c>
      <c r="H89" s="95">
        <v>0.02</v>
      </c>
      <c r="I89" s="95">
        <v>0.02</v>
      </c>
      <c r="J89" s="95">
        <v>0.73</v>
      </c>
      <c r="K89" s="95">
        <v>0</v>
      </c>
      <c r="L89" s="95">
        <v>0</v>
      </c>
      <c r="M89" s="95">
        <v>32.479999999999997</v>
      </c>
      <c r="N89" s="95">
        <v>23.44</v>
      </c>
      <c r="O89" s="95">
        <v>17.46</v>
      </c>
      <c r="P89" s="95">
        <v>0.69</v>
      </c>
      <c r="Q89" s="95">
        <v>7.0000000000000007E-2</v>
      </c>
      <c r="R89" s="95">
        <v>0</v>
      </c>
    </row>
    <row r="90" spans="1:18" ht="15" customHeight="1" thickBot="1" x14ac:dyDescent="0.3">
      <c r="A90" s="111" t="s">
        <v>90</v>
      </c>
      <c r="B90" s="90" t="s">
        <v>24</v>
      </c>
      <c r="C90" s="96">
        <v>60</v>
      </c>
      <c r="D90" s="95">
        <v>4.74</v>
      </c>
      <c r="E90" s="95">
        <v>0.6</v>
      </c>
      <c r="F90" s="95">
        <v>28.98</v>
      </c>
      <c r="G90" s="95">
        <v>141.15</v>
      </c>
      <c r="H90" s="95">
        <v>0.06</v>
      </c>
      <c r="I90" s="95">
        <v>0.01</v>
      </c>
      <c r="J90" s="95">
        <v>0</v>
      </c>
      <c r="K90" s="95">
        <v>0</v>
      </c>
      <c r="L90" s="95">
        <v>0.66</v>
      </c>
      <c r="M90" s="95">
        <v>12</v>
      </c>
      <c r="N90" s="95">
        <v>39</v>
      </c>
      <c r="O90" s="95">
        <v>8.4</v>
      </c>
      <c r="P90" s="95">
        <v>0.66</v>
      </c>
      <c r="Q90" s="95">
        <v>0</v>
      </c>
      <c r="R90" s="95">
        <v>0</v>
      </c>
    </row>
    <row r="91" spans="1:18" ht="13.8" thickBot="1" x14ac:dyDescent="0.3">
      <c r="A91" s="122" t="s">
        <v>90</v>
      </c>
      <c r="B91" s="90" t="s">
        <v>26</v>
      </c>
      <c r="C91" s="96">
        <v>40</v>
      </c>
      <c r="D91" s="95">
        <v>2.2400000000000002</v>
      </c>
      <c r="E91" s="95">
        <v>0.44</v>
      </c>
      <c r="F91" s="95">
        <v>19.760000000000002</v>
      </c>
      <c r="G91" s="95">
        <v>92.02</v>
      </c>
      <c r="H91" s="95">
        <v>0.21</v>
      </c>
      <c r="I91" s="95">
        <v>0.14000000000000001</v>
      </c>
      <c r="J91" s="95">
        <v>0.28000000000000003</v>
      </c>
      <c r="K91" s="95">
        <v>0</v>
      </c>
      <c r="L91" s="95">
        <v>0.2</v>
      </c>
      <c r="M91" s="95">
        <v>9.1999999999999993</v>
      </c>
      <c r="N91" s="95">
        <v>42.4</v>
      </c>
      <c r="O91" s="95">
        <v>10</v>
      </c>
      <c r="P91" s="95">
        <v>1.25</v>
      </c>
      <c r="Q91" s="95">
        <v>0.46</v>
      </c>
      <c r="R91" s="95">
        <v>0</v>
      </c>
    </row>
    <row r="92" spans="1:18" ht="13.8" thickBot="1" x14ac:dyDescent="0.3">
      <c r="A92" s="95"/>
      <c r="B92" s="108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1:18" ht="13.8" thickBot="1" x14ac:dyDescent="0.3">
      <c r="A93" s="25"/>
      <c r="B93" s="41"/>
      <c r="C93" s="30"/>
      <c r="D93" s="33"/>
      <c r="E93" s="33"/>
      <c r="F93" s="33"/>
      <c r="G93" s="33"/>
      <c r="H93" s="33"/>
      <c r="I93" s="33"/>
      <c r="J93" s="33"/>
      <c r="K93" s="33"/>
      <c r="L93" s="33"/>
      <c r="M93" s="30"/>
      <c r="N93" s="30"/>
      <c r="O93" s="30"/>
      <c r="P93" s="30"/>
      <c r="Q93" s="33"/>
      <c r="R93" s="30"/>
    </row>
    <row r="94" spans="1:18" ht="13.8" thickBot="1" x14ac:dyDescent="0.3">
      <c r="A94" s="36"/>
      <c r="B94" s="89" t="s">
        <v>78</v>
      </c>
      <c r="C94" s="84">
        <f t="shared" ref="C94:R94" si="5">SUM(C85:C93)</f>
        <v>930</v>
      </c>
      <c r="D94" s="83">
        <f t="shared" si="5"/>
        <v>27.189999999999998</v>
      </c>
      <c r="E94" s="83">
        <f t="shared" si="5"/>
        <v>20.410000000000004</v>
      </c>
      <c r="F94" s="83">
        <f t="shared" si="5"/>
        <v>131.47</v>
      </c>
      <c r="G94" s="83">
        <f t="shared" si="5"/>
        <v>848.62</v>
      </c>
      <c r="H94" s="83">
        <f t="shared" si="5"/>
        <v>0.66</v>
      </c>
      <c r="I94" s="83">
        <f t="shared" si="5"/>
        <v>0.40000000000000008</v>
      </c>
      <c r="J94" s="83">
        <f t="shared" si="5"/>
        <v>42.44</v>
      </c>
      <c r="K94" s="83">
        <f t="shared" si="5"/>
        <v>1.28</v>
      </c>
      <c r="L94" s="83">
        <f t="shared" si="5"/>
        <v>2.1700000000000004</v>
      </c>
      <c r="M94" s="83">
        <f t="shared" si="5"/>
        <v>205.30999999999997</v>
      </c>
      <c r="N94" s="83">
        <f t="shared" si="5"/>
        <v>294.05</v>
      </c>
      <c r="O94" s="83">
        <f t="shared" si="5"/>
        <v>93.600000000000009</v>
      </c>
      <c r="P94" s="83">
        <f t="shared" si="5"/>
        <v>5.64</v>
      </c>
      <c r="Q94" s="83">
        <f t="shared" si="5"/>
        <v>1.29</v>
      </c>
      <c r="R94" s="83">
        <f t="shared" si="5"/>
        <v>0</v>
      </c>
    </row>
    <row r="95" spans="1:18" ht="14.4" hidden="1" thickBot="1" x14ac:dyDescent="0.35">
      <c r="A95" s="118"/>
      <c r="B95" s="98" t="s">
        <v>10</v>
      </c>
      <c r="C95" s="99"/>
      <c r="D95" s="99">
        <v>77</v>
      </c>
      <c r="E95" s="100">
        <v>79</v>
      </c>
      <c r="F95" s="100">
        <v>335</v>
      </c>
      <c r="G95" s="100">
        <v>2350</v>
      </c>
      <c r="H95" s="100">
        <v>1.2</v>
      </c>
      <c r="I95" s="100">
        <v>1.4</v>
      </c>
      <c r="J95" s="100">
        <v>60</v>
      </c>
      <c r="K95" s="100">
        <v>0.7</v>
      </c>
      <c r="L95" s="100">
        <v>10</v>
      </c>
      <c r="M95" s="100">
        <v>1100</v>
      </c>
      <c r="N95" s="100">
        <v>1650</v>
      </c>
      <c r="O95" s="100">
        <v>250</v>
      </c>
      <c r="P95" s="100">
        <v>12</v>
      </c>
      <c r="Q95" s="100">
        <v>10</v>
      </c>
      <c r="R95" s="100">
        <v>0.1</v>
      </c>
    </row>
    <row r="96" spans="1:18" ht="14.4" hidden="1" thickBot="1" x14ac:dyDescent="0.35">
      <c r="A96" s="101"/>
      <c r="B96" s="102" t="s">
        <v>11</v>
      </c>
      <c r="C96" s="103"/>
      <c r="D96" s="103">
        <f>D98-D95</f>
        <v>-21.700000000000003</v>
      </c>
      <c r="E96" s="103">
        <f t="shared" ref="E96:R96" si="6">E98-E95</f>
        <v>-31.989999999999995</v>
      </c>
      <c r="F96" s="103">
        <f t="shared" si="6"/>
        <v>-130.49</v>
      </c>
      <c r="G96" s="103">
        <f t="shared" si="6"/>
        <v>-854.84999999999991</v>
      </c>
      <c r="H96" s="103">
        <f t="shared" si="6"/>
        <v>-0.20999999999999996</v>
      </c>
      <c r="I96" s="103">
        <f t="shared" si="6"/>
        <v>-0.83999999999999986</v>
      </c>
      <c r="J96" s="103">
        <f t="shared" si="6"/>
        <v>-8.8100000000000023</v>
      </c>
      <c r="K96" s="103">
        <f t="shared" si="6"/>
        <v>0.58000000000000007</v>
      </c>
      <c r="L96" s="103">
        <f t="shared" si="6"/>
        <v>-7.22</v>
      </c>
      <c r="M96" s="103">
        <f t="shared" si="6"/>
        <v>-819.48</v>
      </c>
      <c r="N96" s="103">
        <f t="shared" si="6"/>
        <v>-1030.45</v>
      </c>
      <c r="O96" s="103">
        <f t="shared" si="6"/>
        <v>-86.69</v>
      </c>
      <c r="P96" s="103">
        <f t="shared" si="6"/>
        <v>-0.53999999999999915</v>
      </c>
      <c r="Q96" s="103">
        <f t="shared" si="6"/>
        <v>-8.31</v>
      </c>
      <c r="R96" s="103">
        <f t="shared" si="6"/>
        <v>-9.0000000000000011E-2</v>
      </c>
    </row>
    <row r="97" spans="1:18" ht="13.8" thickBot="1" x14ac:dyDescent="0.3">
      <c r="A97" s="30"/>
      <c r="B97" s="2"/>
      <c r="C97" s="3"/>
      <c r="D97" s="3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3.8" thickBot="1" x14ac:dyDescent="0.3">
      <c r="A98" s="119"/>
      <c r="B98" s="120" t="s">
        <v>74</v>
      </c>
      <c r="C98" s="119"/>
      <c r="D98" s="121">
        <f t="shared" ref="D98:R98" si="7">D82+D94</f>
        <v>55.3</v>
      </c>
      <c r="E98" s="121">
        <f t="shared" si="7"/>
        <v>47.010000000000005</v>
      </c>
      <c r="F98" s="121">
        <f t="shared" si="7"/>
        <v>204.51</v>
      </c>
      <c r="G98" s="121">
        <f t="shared" si="7"/>
        <v>1495.15</v>
      </c>
      <c r="H98" s="121">
        <f t="shared" si="7"/>
        <v>0.99</v>
      </c>
      <c r="I98" s="121">
        <f t="shared" si="7"/>
        <v>0.56000000000000005</v>
      </c>
      <c r="J98" s="121">
        <f t="shared" si="7"/>
        <v>51.19</v>
      </c>
      <c r="K98" s="121">
        <f t="shared" si="7"/>
        <v>1.28</v>
      </c>
      <c r="L98" s="121">
        <f t="shared" si="7"/>
        <v>2.7800000000000002</v>
      </c>
      <c r="M98" s="121">
        <f t="shared" si="7"/>
        <v>280.52</v>
      </c>
      <c r="N98" s="121">
        <f t="shared" si="7"/>
        <v>619.54999999999995</v>
      </c>
      <c r="O98" s="121">
        <f t="shared" si="7"/>
        <v>163.31</v>
      </c>
      <c r="P98" s="121">
        <f t="shared" si="7"/>
        <v>11.46</v>
      </c>
      <c r="Q98" s="121">
        <f t="shared" si="7"/>
        <v>1.69</v>
      </c>
      <c r="R98" s="121">
        <f t="shared" si="7"/>
        <v>0.01</v>
      </c>
    </row>
    <row r="99" spans="1:18" x14ac:dyDescent="0.25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</row>
    <row r="100" spans="1:18" x14ac:dyDescent="0.2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</row>
    <row r="101" spans="1:18" x14ac:dyDescent="0.25">
      <c r="A101" s="53" t="s">
        <v>16</v>
      </c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x14ac:dyDescent="0.25">
      <c r="A102" s="16" t="s">
        <v>76</v>
      </c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x14ac:dyDescent="0.25">
      <c r="A103" s="53" t="s">
        <v>29</v>
      </c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25">
      <c r="A104" s="16" t="s">
        <v>77</v>
      </c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3.8" thickBot="1" x14ac:dyDescent="0.3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3.8" thickBot="1" x14ac:dyDescent="0.3">
      <c r="A106" s="213" t="s">
        <v>14</v>
      </c>
      <c r="B106" s="47" t="s">
        <v>3</v>
      </c>
      <c r="C106" s="216" t="s">
        <v>4</v>
      </c>
      <c r="D106" s="218" t="s">
        <v>1</v>
      </c>
      <c r="E106" s="219"/>
      <c r="F106" s="220"/>
      <c r="G106" s="224" t="s">
        <v>5</v>
      </c>
      <c r="H106" s="227" t="s">
        <v>6</v>
      </c>
      <c r="I106" s="228"/>
      <c r="J106" s="228"/>
      <c r="K106" s="228"/>
      <c r="L106" s="229"/>
      <c r="M106" s="233" t="s">
        <v>9</v>
      </c>
      <c r="N106" s="234"/>
      <c r="O106" s="234"/>
      <c r="P106" s="234"/>
      <c r="Q106" s="234"/>
      <c r="R106" s="235"/>
    </row>
    <row r="107" spans="1:18" ht="13.8" thickBot="1" x14ac:dyDescent="0.3">
      <c r="A107" s="214"/>
      <c r="B107" s="47" t="s">
        <v>7</v>
      </c>
      <c r="C107" s="217"/>
      <c r="D107" s="221"/>
      <c r="E107" s="222"/>
      <c r="F107" s="223"/>
      <c r="G107" s="225"/>
      <c r="H107" s="230"/>
      <c r="I107" s="231"/>
      <c r="J107" s="231"/>
      <c r="K107" s="231"/>
      <c r="L107" s="232"/>
      <c r="M107" s="236"/>
      <c r="N107" s="237"/>
      <c r="O107" s="237"/>
      <c r="P107" s="237"/>
      <c r="Q107" s="237"/>
      <c r="R107" s="238"/>
    </row>
    <row r="108" spans="1:18" ht="18" customHeight="1" thickBot="1" x14ac:dyDescent="0.3">
      <c r="A108" s="215"/>
      <c r="B108" s="17"/>
      <c r="C108" s="39" t="s">
        <v>0</v>
      </c>
      <c r="D108" s="203" t="s">
        <v>0</v>
      </c>
      <c r="E108" s="204"/>
      <c r="F108" s="205"/>
      <c r="G108" s="226"/>
      <c r="H108" s="206" t="s">
        <v>8</v>
      </c>
      <c r="I108" s="207"/>
      <c r="J108" s="207"/>
      <c r="K108" s="207"/>
      <c r="L108" s="208"/>
      <c r="M108" s="209" t="s">
        <v>8</v>
      </c>
      <c r="N108" s="210"/>
      <c r="O108" s="210"/>
      <c r="P108" s="210"/>
      <c r="Q108" s="210"/>
      <c r="R108" s="211"/>
    </row>
    <row r="109" spans="1:18" ht="27" thickBot="1" x14ac:dyDescent="0.3">
      <c r="A109" s="17"/>
      <c r="B109" s="17"/>
      <c r="C109" s="17"/>
      <c r="D109" s="45" t="s">
        <v>46</v>
      </c>
      <c r="E109" s="45" t="s">
        <v>47</v>
      </c>
      <c r="F109" s="46" t="s">
        <v>48</v>
      </c>
      <c r="G109" s="45" t="s">
        <v>49</v>
      </c>
      <c r="H109" s="66" t="s">
        <v>2</v>
      </c>
      <c r="I109" s="47" t="s">
        <v>50</v>
      </c>
      <c r="J109" s="46" t="s">
        <v>51</v>
      </c>
      <c r="K109" s="48" t="s">
        <v>15</v>
      </c>
      <c r="L109" s="46" t="s">
        <v>52</v>
      </c>
      <c r="M109" s="22" t="s">
        <v>53</v>
      </c>
      <c r="N109" s="23" t="s">
        <v>54</v>
      </c>
      <c r="O109" s="22" t="s">
        <v>55</v>
      </c>
      <c r="P109" s="22" t="s">
        <v>56</v>
      </c>
      <c r="Q109" s="24" t="s">
        <v>57</v>
      </c>
      <c r="R109" s="47" t="s">
        <v>58</v>
      </c>
    </row>
    <row r="110" spans="1:18" ht="13.8" thickBot="1" x14ac:dyDescent="0.3">
      <c r="A110" s="30"/>
      <c r="B110" s="89" t="s">
        <v>13</v>
      </c>
      <c r="C110" s="30"/>
      <c r="D110" s="33"/>
      <c r="E110" s="33"/>
      <c r="F110" s="33"/>
      <c r="G110" s="33"/>
      <c r="H110" s="33"/>
      <c r="I110" s="33"/>
      <c r="J110" s="33"/>
      <c r="K110" s="33"/>
      <c r="L110" s="33"/>
      <c r="M110" s="30"/>
      <c r="N110" s="30"/>
      <c r="O110" s="30"/>
      <c r="P110" s="30"/>
      <c r="Q110" s="33"/>
      <c r="R110" s="30"/>
    </row>
    <row r="111" spans="1:18" ht="13.8" thickBot="1" x14ac:dyDescent="0.3">
      <c r="A111" s="160">
        <v>71</v>
      </c>
      <c r="B111" s="41" t="s">
        <v>91</v>
      </c>
      <c r="C111" s="160">
        <v>100</v>
      </c>
      <c r="D111" s="33">
        <v>0.7</v>
      </c>
      <c r="E111" s="33">
        <v>0.1</v>
      </c>
      <c r="F111" s="33">
        <v>1.9</v>
      </c>
      <c r="G111" s="33">
        <v>12</v>
      </c>
      <c r="H111" s="33">
        <v>0.03</v>
      </c>
      <c r="I111" s="33">
        <v>0.02</v>
      </c>
      <c r="J111" s="33">
        <v>7.35</v>
      </c>
      <c r="K111" s="33">
        <v>0</v>
      </c>
      <c r="L111" s="33">
        <v>0.7</v>
      </c>
      <c r="M111" s="160">
        <v>17</v>
      </c>
      <c r="N111" s="160">
        <v>30</v>
      </c>
      <c r="O111" s="160">
        <v>14</v>
      </c>
      <c r="P111" s="160">
        <v>0.05</v>
      </c>
      <c r="Q111" s="33">
        <v>0.2</v>
      </c>
      <c r="R111" s="160">
        <v>0</v>
      </c>
    </row>
    <row r="112" spans="1:18" ht="13.8" thickBot="1" x14ac:dyDescent="0.3">
      <c r="A112" s="112">
        <v>171</v>
      </c>
      <c r="B112" s="90" t="s">
        <v>32</v>
      </c>
      <c r="C112" s="96">
        <v>180</v>
      </c>
      <c r="D112" s="95">
        <v>5.98</v>
      </c>
      <c r="E112" s="95">
        <v>9.4700000000000006</v>
      </c>
      <c r="F112" s="95">
        <v>38.619999999999997</v>
      </c>
      <c r="G112" s="95">
        <v>262.8</v>
      </c>
      <c r="H112" s="95">
        <v>0.11</v>
      </c>
      <c r="I112" s="95">
        <v>0</v>
      </c>
      <c r="J112" s="95">
        <v>0</v>
      </c>
      <c r="K112" s="95">
        <v>0.02</v>
      </c>
      <c r="L112" s="95">
        <v>0</v>
      </c>
      <c r="M112" s="95">
        <v>46.96</v>
      </c>
      <c r="N112" s="95">
        <v>201.6</v>
      </c>
      <c r="O112" s="95">
        <v>0.02</v>
      </c>
      <c r="P112" s="95">
        <v>0.99</v>
      </c>
      <c r="Q112" s="95">
        <v>0</v>
      </c>
      <c r="R112" s="95">
        <v>0</v>
      </c>
    </row>
    <row r="113" spans="1:18" ht="27" thickBot="1" x14ac:dyDescent="0.3">
      <c r="A113" s="112" t="s">
        <v>182</v>
      </c>
      <c r="B113" s="90" t="s">
        <v>33</v>
      </c>
      <c r="C113" s="96" t="s">
        <v>145</v>
      </c>
      <c r="D113" s="95">
        <v>10.5</v>
      </c>
      <c r="E113" s="95">
        <v>11.43</v>
      </c>
      <c r="F113" s="95">
        <v>11.87</v>
      </c>
      <c r="G113" s="95">
        <v>190</v>
      </c>
      <c r="H113" s="95">
        <v>0.08</v>
      </c>
      <c r="I113" s="95">
        <v>0.08</v>
      </c>
      <c r="J113" s="95">
        <v>0.03</v>
      </c>
      <c r="K113" s="95">
        <v>70</v>
      </c>
      <c r="L113" s="95">
        <v>2.1</v>
      </c>
      <c r="M113" s="95">
        <v>24</v>
      </c>
      <c r="N113" s="95">
        <v>100.56</v>
      </c>
      <c r="O113" s="95">
        <v>24.35</v>
      </c>
      <c r="P113" s="95">
        <v>1.8</v>
      </c>
      <c r="Q113" s="95">
        <v>0.77</v>
      </c>
      <c r="R113" s="95">
        <v>0</v>
      </c>
    </row>
    <row r="114" spans="1:18" ht="13.8" thickBot="1" x14ac:dyDescent="0.3">
      <c r="A114" s="95">
        <v>379</v>
      </c>
      <c r="B114" s="90" t="s">
        <v>94</v>
      </c>
      <c r="C114" s="96">
        <v>200</v>
      </c>
      <c r="D114" s="95">
        <v>3.17</v>
      </c>
      <c r="E114" s="95">
        <v>2.68</v>
      </c>
      <c r="F114" s="95">
        <v>15.95</v>
      </c>
      <c r="G114" s="95">
        <v>101</v>
      </c>
      <c r="H114" s="95">
        <v>0.03</v>
      </c>
      <c r="I114" s="95">
        <v>0.14000000000000001</v>
      </c>
      <c r="J114" s="95">
        <v>0</v>
      </c>
      <c r="K114" s="95">
        <v>0.08</v>
      </c>
      <c r="L114" s="95">
        <v>0</v>
      </c>
      <c r="M114" s="95">
        <v>34</v>
      </c>
      <c r="N114" s="95">
        <v>45</v>
      </c>
      <c r="O114" s="95">
        <v>7</v>
      </c>
      <c r="P114" s="95">
        <v>0</v>
      </c>
      <c r="Q114" s="95">
        <v>0</v>
      </c>
      <c r="R114" s="95">
        <v>0</v>
      </c>
    </row>
    <row r="115" spans="1:18" ht="14.4" thickBot="1" x14ac:dyDescent="0.3">
      <c r="A115" s="147" t="s">
        <v>90</v>
      </c>
      <c r="B115" s="90" t="s">
        <v>24</v>
      </c>
      <c r="C115" s="125">
        <v>40</v>
      </c>
      <c r="D115" s="95">
        <v>3.16</v>
      </c>
      <c r="E115" s="95">
        <v>0.4</v>
      </c>
      <c r="F115" s="95">
        <v>19.32</v>
      </c>
      <c r="G115" s="95">
        <v>94.1</v>
      </c>
      <c r="H115" s="95">
        <v>0.04</v>
      </c>
      <c r="I115" s="95">
        <v>0.01</v>
      </c>
      <c r="J115" s="95">
        <v>0</v>
      </c>
      <c r="K115" s="95">
        <v>0</v>
      </c>
      <c r="L115" s="95">
        <v>0.44</v>
      </c>
      <c r="M115" s="95">
        <v>8</v>
      </c>
      <c r="N115" s="95">
        <v>26</v>
      </c>
      <c r="O115" s="95">
        <v>5.6</v>
      </c>
      <c r="P115" s="95">
        <v>0.44</v>
      </c>
      <c r="Q115" s="95">
        <v>0</v>
      </c>
      <c r="R115" s="95">
        <v>0</v>
      </c>
    </row>
    <row r="116" spans="1:18" ht="13.8" thickBot="1" x14ac:dyDescent="0.3">
      <c r="A116" s="112" t="s">
        <v>90</v>
      </c>
      <c r="B116" s="90" t="s">
        <v>26</v>
      </c>
      <c r="C116" s="125">
        <v>35</v>
      </c>
      <c r="D116" s="95">
        <v>1.96</v>
      </c>
      <c r="E116" s="95">
        <v>0.39</v>
      </c>
      <c r="F116" s="95">
        <v>17.29</v>
      </c>
      <c r="G116" s="95">
        <v>80.5</v>
      </c>
      <c r="H116" s="95">
        <v>0.17</v>
      </c>
      <c r="I116" s="95">
        <v>0.08</v>
      </c>
      <c r="J116" s="95">
        <v>0.24</v>
      </c>
      <c r="K116" s="95">
        <v>0</v>
      </c>
      <c r="L116" s="95">
        <v>0.17</v>
      </c>
      <c r="M116" s="95">
        <v>8.0500000000000007</v>
      </c>
      <c r="N116" s="95">
        <v>37.1</v>
      </c>
      <c r="O116" s="95">
        <v>8.75</v>
      </c>
      <c r="P116" s="95">
        <v>1.08</v>
      </c>
      <c r="Q116" s="95">
        <v>0.4</v>
      </c>
      <c r="R116" s="95">
        <v>0</v>
      </c>
    </row>
    <row r="117" spans="1:18" ht="13.8" thickBot="1" x14ac:dyDescent="0.3">
      <c r="A117" s="30"/>
      <c r="B117" s="3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ht="13.8" thickBot="1" x14ac:dyDescent="0.3">
      <c r="A118" s="30"/>
      <c r="B118" s="31"/>
      <c r="C118" s="95"/>
      <c r="D118" s="95">
        <v>0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ht="13.8" thickBot="1" x14ac:dyDescent="0.3">
      <c r="A119" s="82"/>
      <c r="B119" s="63" t="s">
        <v>71</v>
      </c>
      <c r="C119" s="94">
        <f>SUM(C112:C118)</f>
        <v>455</v>
      </c>
      <c r="D119" s="94">
        <f>SUM(D111:D118)</f>
        <v>25.470000000000002</v>
      </c>
      <c r="E119" s="94">
        <f>SUM(E111:E118)</f>
        <v>24.47</v>
      </c>
      <c r="F119" s="94">
        <f>SUM(F111:F118)</f>
        <v>104.94999999999999</v>
      </c>
      <c r="G119" s="94">
        <v>740.4</v>
      </c>
      <c r="H119" s="94">
        <f t="shared" ref="H119:R119" si="8">SUM(H112:H118)</f>
        <v>0.43000000000000005</v>
      </c>
      <c r="I119" s="94">
        <f t="shared" si="8"/>
        <v>0.31000000000000005</v>
      </c>
      <c r="J119" s="94">
        <f t="shared" si="8"/>
        <v>0.27</v>
      </c>
      <c r="K119" s="94">
        <f t="shared" si="8"/>
        <v>70.099999999999994</v>
      </c>
      <c r="L119" s="94">
        <f t="shared" si="8"/>
        <v>2.71</v>
      </c>
      <c r="M119" s="94">
        <f t="shared" si="8"/>
        <v>121.01</v>
      </c>
      <c r="N119" s="94">
        <f t="shared" si="8"/>
        <v>410.26</v>
      </c>
      <c r="O119" s="94">
        <f t="shared" si="8"/>
        <v>45.72</v>
      </c>
      <c r="P119" s="94">
        <f t="shared" si="8"/>
        <v>4.3100000000000005</v>
      </c>
      <c r="Q119" s="94">
        <f t="shared" si="8"/>
        <v>1.17</v>
      </c>
      <c r="R119" s="94">
        <f t="shared" si="8"/>
        <v>0</v>
      </c>
    </row>
    <row r="120" spans="1:18" ht="15" customHeight="1" thickBot="1" x14ac:dyDescent="0.3">
      <c r="A120" s="30"/>
      <c r="B120" s="2"/>
      <c r="C120" s="95"/>
      <c r="D120" s="95"/>
      <c r="E120" s="109"/>
      <c r="F120" s="109"/>
      <c r="G120" s="109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ht="13.8" thickBot="1" x14ac:dyDescent="0.3">
      <c r="A121" s="30"/>
      <c r="B121" s="63" t="s">
        <v>12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ht="27" thickBot="1" x14ac:dyDescent="0.3">
      <c r="A122" s="111" t="s">
        <v>167</v>
      </c>
      <c r="B122" s="90" t="s">
        <v>168</v>
      </c>
      <c r="C122" s="125">
        <v>100</v>
      </c>
      <c r="D122" s="95">
        <v>0.2</v>
      </c>
      <c r="E122" s="95">
        <v>5.17</v>
      </c>
      <c r="F122" s="95">
        <v>11.17</v>
      </c>
      <c r="G122" s="95">
        <v>90.1</v>
      </c>
      <c r="H122" s="95">
        <v>4.4999999999999998E-2</v>
      </c>
      <c r="I122" s="95">
        <v>3.5000000000000003E-2</v>
      </c>
      <c r="J122" s="95">
        <v>24.9</v>
      </c>
      <c r="K122" s="95">
        <v>0</v>
      </c>
      <c r="L122" s="95">
        <v>0</v>
      </c>
      <c r="M122" s="95">
        <v>48.55</v>
      </c>
      <c r="N122" s="95">
        <v>0</v>
      </c>
      <c r="O122" s="95">
        <v>0</v>
      </c>
      <c r="P122" s="95">
        <v>0.73</v>
      </c>
      <c r="Q122" s="95">
        <v>0</v>
      </c>
      <c r="R122" s="95">
        <v>0</v>
      </c>
    </row>
    <row r="123" spans="1:18" ht="13.8" thickBot="1" x14ac:dyDescent="0.3">
      <c r="A123" s="111" t="s">
        <v>112</v>
      </c>
      <c r="B123" s="90" t="s">
        <v>146</v>
      </c>
      <c r="C123" s="125" t="s">
        <v>147</v>
      </c>
      <c r="D123" s="95">
        <v>1.5</v>
      </c>
      <c r="E123" s="95">
        <v>4.88</v>
      </c>
      <c r="F123" s="95">
        <v>6.13</v>
      </c>
      <c r="G123" s="95">
        <v>76.25</v>
      </c>
      <c r="H123" s="95">
        <v>0.12</v>
      </c>
      <c r="I123" s="95">
        <v>0.09</v>
      </c>
      <c r="J123" s="95">
        <v>10.33</v>
      </c>
      <c r="K123" s="95">
        <v>0</v>
      </c>
      <c r="L123" s="95">
        <v>0</v>
      </c>
      <c r="M123" s="95">
        <v>35.51</v>
      </c>
      <c r="N123" s="95">
        <v>211.68</v>
      </c>
      <c r="O123" s="95">
        <v>35.51</v>
      </c>
      <c r="P123" s="95">
        <v>1.26</v>
      </c>
      <c r="Q123" s="95">
        <v>0</v>
      </c>
      <c r="R123" s="95">
        <v>0</v>
      </c>
    </row>
    <row r="124" spans="1:18" ht="13.8" thickBot="1" x14ac:dyDescent="0.3">
      <c r="A124" s="111" t="s">
        <v>95</v>
      </c>
      <c r="B124" s="90" t="s">
        <v>36</v>
      </c>
      <c r="C124" s="125" t="s">
        <v>147</v>
      </c>
      <c r="D124" s="95">
        <v>32.74</v>
      </c>
      <c r="E124" s="95">
        <v>33.5</v>
      </c>
      <c r="F124" s="95">
        <v>51.67</v>
      </c>
      <c r="G124" s="95">
        <v>638.92999999999995</v>
      </c>
      <c r="H124" s="95">
        <v>0.12</v>
      </c>
      <c r="I124" s="95">
        <v>0</v>
      </c>
      <c r="J124" s="95">
        <v>2.06</v>
      </c>
      <c r="K124" s="95">
        <v>0</v>
      </c>
      <c r="L124" s="95">
        <v>0.36</v>
      </c>
      <c r="M124" s="95">
        <v>22.88</v>
      </c>
      <c r="N124" s="95">
        <v>322.97000000000003</v>
      </c>
      <c r="O124" s="95">
        <v>63.31</v>
      </c>
      <c r="P124" s="95">
        <v>4.2699999999999996</v>
      </c>
      <c r="Q124" s="95">
        <v>0</v>
      </c>
      <c r="R124" s="95">
        <v>0</v>
      </c>
    </row>
    <row r="125" spans="1:18" ht="13.8" thickBot="1" x14ac:dyDescent="0.3">
      <c r="A125" s="111" t="s">
        <v>148</v>
      </c>
      <c r="B125" s="90" t="s">
        <v>149</v>
      </c>
      <c r="C125" s="93" t="s">
        <v>84</v>
      </c>
      <c r="D125" s="33">
        <v>1.36</v>
      </c>
      <c r="E125" s="33">
        <v>0</v>
      </c>
      <c r="F125" s="33">
        <v>29.02</v>
      </c>
      <c r="G125" s="33">
        <v>116.9</v>
      </c>
      <c r="H125" s="33">
        <v>0.01</v>
      </c>
      <c r="I125" s="33">
        <v>0.01</v>
      </c>
      <c r="J125" s="34">
        <v>0.9</v>
      </c>
      <c r="K125" s="34">
        <v>0</v>
      </c>
      <c r="L125" s="34">
        <v>0</v>
      </c>
      <c r="M125" s="34">
        <v>14.18</v>
      </c>
      <c r="N125" s="33">
        <v>0</v>
      </c>
      <c r="O125" s="34">
        <v>5.14</v>
      </c>
      <c r="P125" s="34">
        <v>0.95</v>
      </c>
      <c r="Q125" s="33">
        <v>0</v>
      </c>
      <c r="R125" s="34">
        <v>0</v>
      </c>
    </row>
    <row r="126" spans="1:18" ht="13.8" thickBot="1" x14ac:dyDescent="0.3">
      <c r="A126" s="111" t="s">
        <v>90</v>
      </c>
      <c r="B126" s="90" t="s">
        <v>24</v>
      </c>
      <c r="C126" s="125">
        <v>60</v>
      </c>
      <c r="D126" s="95">
        <v>4.74</v>
      </c>
      <c r="E126" s="95">
        <v>0.6</v>
      </c>
      <c r="F126" s="95">
        <v>28.98</v>
      </c>
      <c r="G126" s="95">
        <v>141.15</v>
      </c>
      <c r="H126" s="95">
        <v>0.06</v>
      </c>
      <c r="I126" s="95">
        <v>0.01</v>
      </c>
      <c r="J126" s="95">
        <v>0</v>
      </c>
      <c r="K126" s="95">
        <v>0</v>
      </c>
      <c r="L126" s="95">
        <v>0.66</v>
      </c>
      <c r="M126" s="95">
        <v>12</v>
      </c>
      <c r="N126" s="95">
        <v>39</v>
      </c>
      <c r="O126" s="95">
        <v>8.4</v>
      </c>
      <c r="P126" s="95">
        <v>0.66</v>
      </c>
      <c r="Q126" s="95">
        <v>0</v>
      </c>
      <c r="R126" s="95">
        <v>0</v>
      </c>
    </row>
    <row r="127" spans="1:18" ht="13.8" thickBot="1" x14ac:dyDescent="0.3">
      <c r="A127" s="111" t="s">
        <v>90</v>
      </c>
      <c r="B127" s="90" t="s">
        <v>26</v>
      </c>
      <c r="C127" s="125">
        <v>40</v>
      </c>
      <c r="D127" s="95">
        <v>2.2400000000000002</v>
      </c>
      <c r="E127" s="95">
        <v>0.44</v>
      </c>
      <c r="F127" s="95">
        <v>19.760000000000002</v>
      </c>
      <c r="G127" s="95">
        <v>92.02</v>
      </c>
      <c r="H127" s="95">
        <v>0.21</v>
      </c>
      <c r="I127" s="95">
        <v>0.14000000000000001</v>
      </c>
      <c r="J127" s="95">
        <v>0.28000000000000003</v>
      </c>
      <c r="K127" s="95">
        <v>0</v>
      </c>
      <c r="L127" s="95">
        <v>0.2</v>
      </c>
      <c r="M127" s="95">
        <v>9.1999999999999993</v>
      </c>
      <c r="N127" s="95">
        <v>42.4</v>
      </c>
      <c r="O127" s="95">
        <v>10</v>
      </c>
      <c r="P127" s="95">
        <v>1.25</v>
      </c>
      <c r="Q127" s="95">
        <v>0.46</v>
      </c>
      <c r="R127" s="95">
        <v>0</v>
      </c>
    </row>
    <row r="128" spans="1:18" ht="13.8" thickBot="1" x14ac:dyDescent="0.3">
      <c r="A128" s="30"/>
      <c r="B128" s="3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1:18" ht="13.8" thickBot="1" x14ac:dyDescent="0.3">
      <c r="A129" s="30"/>
      <c r="B129" s="4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1:18" ht="13.8" thickBot="1" x14ac:dyDescent="0.3">
      <c r="A130" s="36"/>
      <c r="B130" s="89" t="s">
        <v>78</v>
      </c>
      <c r="C130" s="126">
        <f t="shared" ref="C130:R130" si="9">SUM(C122:C129)</f>
        <v>200</v>
      </c>
      <c r="D130" s="126">
        <f t="shared" si="9"/>
        <v>42.780000000000008</v>
      </c>
      <c r="E130" s="126">
        <f t="shared" si="9"/>
        <v>44.589999999999996</v>
      </c>
      <c r="F130" s="126">
        <f t="shared" si="9"/>
        <v>146.72999999999999</v>
      </c>
      <c r="G130" s="126">
        <f t="shared" si="9"/>
        <v>1155.3499999999999</v>
      </c>
      <c r="H130" s="126">
        <f t="shared" si="9"/>
        <v>0.56499999999999995</v>
      </c>
      <c r="I130" s="126">
        <f t="shared" si="9"/>
        <v>0.28500000000000003</v>
      </c>
      <c r="J130" s="126">
        <f t="shared" si="9"/>
        <v>38.47</v>
      </c>
      <c r="K130" s="126">
        <f t="shared" si="9"/>
        <v>0</v>
      </c>
      <c r="L130" s="126">
        <f t="shared" si="9"/>
        <v>1.22</v>
      </c>
      <c r="M130" s="126">
        <f t="shared" si="9"/>
        <v>142.32</v>
      </c>
      <c r="N130" s="126">
        <f t="shared" si="9"/>
        <v>616.05000000000007</v>
      </c>
      <c r="O130" s="126">
        <f t="shared" si="9"/>
        <v>122.36</v>
      </c>
      <c r="P130" s="126">
        <f t="shared" si="9"/>
        <v>9.120000000000001</v>
      </c>
      <c r="Q130" s="126">
        <f t="shared" si="9"/>
        <v>0.46</v>
      </c>
      <c r="R130" s="126">
        <f t="shared" si="9"/>
        <v>0</v>
      </c>
    </row>
    <row r="131" spans="1:18" ht="14.4" hidden="1" thickBot="1" x14ac:dyDescent="0.35">
      <c r="A131" s="118"/>
      <c r="B131" s="98" t="s">
        <v>10</v>
      </c>
      <c r="C131" s="99"/>
      <c r="D131" s="99">
        <v>77</v>
      </c>
      <c r="E131" s="100">
        <v>79</v>
      </c>
      <c r="F131" s="100">
        <v>335</v>
      </c>
      <c r="G131" s="100">
        <v>2350</v>
      </c>
      <c r="H131" s="100">
        <v>1.2</v>
      </c>
      <c r="I131" s="100">
        <v>1.4</v>
      </c>
      <c r="J131" s="100">
        <v>60</v>
      </c>
      <c r="K131" s="100">
        <v>0.7</v>
      </c>
      <c r="L131" s="100">
        <v>10</v>
      </c>
      <c r="M131" s="100">
        <v>1100</v>
      </c>
      <c r="N131" s="100">
        <v>1650</v>
      </c>
      <c r="O131" s="100">
        <v>250</v>
      </c>
      <c r="P131" s="100">
        <v>12</v>
      </c>
      <c r="Q131" s="100">
        <v>10</v>
      </c>
      <c r="R131" s="100">
        <v>0.1</v>
      </c>
    </row>
    <row r="132" spans="1:18" ht="14.4" hidden="1" thickBot="1" x14ac:dyDescent="0.35">
      <c r="A132" s="101"/>
      <c r="B132" s="102" t="s">
        <v>11</v>
      </c>
      <c r="C132" s="103"/>
      <c r="D132" s="128">
        <f>D134-D131</f>
        <v>-8.7499999999999858</v>
      </c>
      <c r="E132" s="128">
        <f t="shared" ref="E132:R132" si="10">E134-E131</f>
        <v>-9.9399999999999977</v>
      </c>
      <c r="F132" s="128">
        <f t="shared" si="10"/>
        <v>-83.320000000000022</v>
      </c>
      <c r="G132" s="128">
        <f t="shared" si="10"/>
        <v>-454.25</v>
      </c>
      <c r="H132" s="128">
        <f t="shared" si="10"/>
        <v>-0.20499999999999996</v>
      </c>
      <c r="I132" s="128">
        <f t="shared" si="10"/>
        <v>-0.80499999999999983</v>
      </c>
      <c r="J132" s="128">
        <f t="shared" si="10"/>
        <v>-21.259999999999998</v>
      </c>
      <c r="K132" s="128">
        <f t="shared" si="10"/>
        <v>69.399999999999991</v>
      </c>
      <c r="L132" s="128">
        <f t="shared" si="10"/>
        <v>-6.07</v>
      </c>
      <c r="M132" s="128">
        <f t="shared" si="10"/>
        <v>-836.67000000000007</v>
      </c>
      <c r="N132" s="128">
        <f t="shared" si="10"/>
        <v>-623.69000000000005</v>
      </c>
      <c r="O132" s="128">
        <f t="shared" si="10"/>
        <v>-81.920000000000016</v>
      </c>
      <c r="P132" s="128">
        <f t="shared" si="10"/>
        <v>1.4300000000000015</v>
      </c>
      <c r="Q132" s="128">
        <f t="shared" si="10"/>
        <v>-8.370000000000001</v>
      </c>
      <c r="R132" s="128">
        <f t="shared" si="10"/>
        <v>-0.1</v>
      </c>
    </row>
    <row r="133" spans="1:18" ht="14.4" thickBot="1" x14ac:dyDescent="0.35">
      <c r="A133" s="43"/>
      <c r="B133" s="6"/>
      <c r="C133" s="7"/>
      <c r="D133" s="7"/>
      <c r="E133" s="8"/>
      <c r="F133" s="8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3.8" thickBot="1" x14ac:dyDescent="0.3">
      <c r="A134" s="119"/>
      <c r="B134" s="120" t="s">
        <v>74</v>
      </c>
      <c r="C134" s="119"/>
      <c r="D134" s="127">
        <f t="shared" ref="D134:R134" si="11">D119+D130</f>
        <v>68.250000000000014</v>
      </c>
      <c r="E134" s="127">
        <f t="shared" si="11"/>
        <v>69.06</v>
      </c>
      <c r="F134" s="127">
        <f t="shared" si="11"/>
        <v>251.67999999999998</v>
      </c>
      <c r="G134" s="127">
        <f t="shared" si="11"/>
        <v>1895.75</v>
      </c>
      <c r="H134" s="127">
        <f t="shared" si="11"/>
        <v>0.995</v>
      </c>
      <c r="I134" s="127">
        <f t="shared" si="11"/>
        <v>0.59500000000000008</v>
      </c>
      <c r="J134" s="127">
        <f t="shared" si="11"/>
        <v>38.74</v>
      </c>
      <c r="K134" s="127">
        <f t="shared" si="11"/>
        <v>70.099999999999994</v>
      </c>
      <c r="L134" s="127">
        <f t="shared" si="11"/>
        <v>3.9299999999999997</v>
      </c>
      <c r="M134" s="127">
        <f t="shared" si="11"/>
        <v>263.33</v>
      </c>
      <c r="N134" s="127">
        <f t="shared" si="11"/>
        <v>1026.31</v>
      </c>
      <c r="O134" s="127">
        <f t="shared" si="11"/>
        <v>168.07999999999998</v>
      </c>
      <c r="P134" s="127">
        <f t="shared" si="11"/>
        <v>13.430000000000001</v>
      </c>
      <c r="Q134" s="127">
        <f t="shared" si="11"/>
        <v>1.63</v>
      </c>
      <c r="R134" s="127">
        <f t="shared" si="11"/>
        <v>0</v>
      </c>
    </row>
    <row r="135" spans="1:18" x14ac:dyDescent="0.25">
      <c r="A135" s="212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</row>
    <row r="136" spans="1:18" x14ac:dyDescent="0.2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</row>
    <row r="137" spans="1:18" x14ac:dyDescent="0.25">
      <c r="A137" s="53" t="s">
        <v>17</v>
      </c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x14ac:dyDescent="0.25">
      <c r="A138" s="16" t="s">
        <v>76</v>
      </c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x14ac:dyDescent="0.25">
      <c r="A139" s="53" t="s">
        <v>29</v>
      </c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x14ac:dyDescent="0.25">
      <c r="A140" s="16" t="s">
        <v>77</v>
      </c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3.8" thickBot="1" x14ac:dyDescent="0.3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3.8" thickBot="1" x14ac:dyDescent="0.3">
      <c r="A142" s="213" t="s">
        <v>14</v>
      </c>
      <c r="B142" s="47" t="s">
        <v>3</v>
      </c>
      <c r="C142" s="216" t="s">
        <v>4</v>
      </c>
      <c r="D142" s="218" t="s">
        <v>1</v>
      </c>
      <c r="E142" s="219"/>
      <c r="F142" s="220"/>
      <c r="G142" s="224" t="s">
        <v>5</v>
      </c>
      <c r="H142" s="227" t="s">
        <v>6</v>
      </c>
      <c r="I142" s="228"/>
      <c r="J142" s="228"/>
      <c r="K142" s="228"/>
      <c r="L142" s="229"/>
      <c r="M142" s="233" t="s">
        <v>9</v>
      </c>
      <c r="N142" s="234"/>
      <c r="O142" s="234"/>
      <c r="P142" s="234"/>
      <c r="Q142" s="234"/>
      <c r="R142" s="235"/>
    </row>
    <row r="143" spans="1:18" ht="13.8" thickBot="1" x14ac:dyDescent="0.3">
      <c r="A143" s="214"/>
      <c r="B143" s="47" t="s">
        <v>7</v>
      </c>
      <c r="C143" s="217"/>
      <c r="D143" s="221"/>
      <c r="E143" s="222"/>
      <c r="F143" s="223"/>
      <c r="G143" s="225"/>
      <c r="H143" s="230"/>
      <c r="I143" s="231"/>
      <c r="J143" s="231"/>
      <c r="K143" s="231"/>
      <c r="L143" s="232"/>
      <c r="M143" s="236"/>
      <c r="N143" s="237"/>
      <c r="O143" s="237"/>
      <c r="P143" s="237"/>
      <c r="Q143" s="237"/>
      <c r="R143" s="238"/>
    </row>
    <row r="144" spans="1:18" ht="13.8" thickBot="1" x14ac:dyDescent="0.3">
      <c r="A144" s="215"/>
      <c r="B144" s="17"/>
      <c r="C144" s="39" t="s">
        <v>0</v>
      </c>
      <c r="D144" s="203" t="s">
        <v>0</v>
      </c>
      <c r="E144" s="204"/>
      <c r="F144" s="205"/>
      <c r="G144" s="226"/>
      <c r="H144" s="206" t="s">
        <v>8</v>
      </c>
      <c r="I144" s="207"/>
      <c r="J144" s="207"/>
      <c r="K144" s="207"/>
      <c r="L144" s="208"/>
      <c r="M144" s="209" t="s">
        <v>8</v>
      </c>
      <c r="N144" s="210"/>
      <c r="O144" s="210"/>
      <c r="P144" s="210"/>
      <c r="Q144" s="210"/>
      <c r="R144" s="211"/>
    </row>
    <row r="145" spans="1:18" ht="27" thickBot="1" x14ac:dyDescent="0.3">
      <c r="A145" s="17"/>
      <c r="B145" s="17"/>
      <c r="C145" s="17"/>
      <c r="D145" s="45" t="s">
        <v>46</v>
      </c>
      <c r="E145" s="45" t="s">
        <v>47</v>
      </c>
      <c r="F145" s="46" t="s">
        <v>48</v>
      </c>
      <c r="G145" s="45" t="s">
        <v>49</v>
      </c>
      <c r="H145" s="66" t="s">
        <v>2</v>
      </c>
      <c r="I145" s="47" t="s">
        <v>50</v>
      </c>
      <c r="J145" s="46" t="s">
        <v>51</v>
      </c>
      <c r="K145" s="48" t="s">
        <v>15</v>
      </c>
      <c r="L145" s="46" t="s">
        <v>52</v>
      </c>
      <c r="M145" s="22" t="s">
        <v>53</v>
      </c>
      <c r="N145" s="23" t="s">
        <v>54</v>
      </c>
      <c r="O145" s="22" t="s">
        <v>55</v>
      </c>
      <c r="P145" s="22" t="s">
        <v>56</v>
      </c>
      <c r="Q145" s="24" t="s">
        <v>57</v>
      </c>
      <c r="R145" s="47" t="s">
        <v>58</v>
      </c>
    </row>
    <row r="146" spans="1:18" ht="13.8" thickBot="1" x14ac:dyDescent="0.3">
      <c r="A146" s="25"/>
      <c r="B146" s="57" t="s">
        <v>13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5"/>
      <c r="N146" s="25"/>
      <c r="O146" s="25"/>
      <c r="P146" s="25"/>
      <c r="Q146" s="26"/>
      <c r="R146" s="25"/>
    </row>
    <row r="147" spans="1:18" ht="13.8" thickBot="1" x14ac:dyDescent="0.3">
      <c r="A147" s="112">
        <v>233</v>
      </c>
      <c r="B147" s="90" t="s">
        <v>96</v>
      </c>
      <c r="C147" s="96" t="s">
        <v>169</v>
      </c>
      <c r="D147" s="95">
        <v>14.2</v>
      </c>
      <c r="E147" s="95">
        <v>8.06</v>
      </c>
      <c r="F147" s="95">
        <v>11.6</v>
      </c>
      <c r="G147" s="95">
        <v>152.4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48.96</v>
      </c>
      <c r="N147" s="95">
        <v>147.6</v>
      </c>
      <c r="O147" s="95">
        <v>11.62</v>
      </c>
      <c r="P147" s="95">
        <v>0.93</v>
      </c>
      <c r="Q147" s="95">
        <v>0.34</v>
      </c>
      <c r="R147" s="95">
        <v>0</v>
      </c>
    </row>
    <row r="148" spans="1:18" ht="13.8" thickBot="1" x14ac:dyDescent="0.3">
      <c r="A148" s="92">
        <v>312</v>
      </c>
      <c r="B148" s="90" t="s">
        <v>97</v>
      </c>
      <c r="C148" s="96">
        <f>[2]меню!C410</f>
        <v>180</v>
      </c>
      <c r="D148" s="95">
        <v>3.67</v>
      </c>
      <c r="E148" s="95">
        <v>5.76</v>
      </c>
      <c r="F148" s="95">
        <v>24.5</v>
      </c>
      <c r="G148" s="95">
        <v>164.7</v>
      </c>
      <c r="H148" s="95">
        <v>152.19999999999999</v>
      </c>
      <c r="I148" s="95">
        <v>0.11</v>
      </c>
      <c r="J148" s="109">
        <v>17.3</v>
      </c>
      <c r="K148" s="109">
        <f>[2]меню!K410</f>
        <v>2.4</v>
      </c>
      <c r="L148" s="109">
        <f>[2]меню!L410</f>
        <v>1.2E-2</v>
      </c>
      <c r="M148" s="109">
        <v>16.399999999999999</v>
      </c>
      <c r="N148" s="109">
        <v>67</v>
      </c>
      <c r="O148" s="109">
        <v>24.4</v>
      </c>
      <c r="P148" s="109">
        <f>[2]меню!P410</f>
        <v>0.98399999999999987</v>
      </c>
      <c r="Q148" s="95">
        <v>0</v>
      </c>
      <c r="R148" s="95">
        <v>0</v>
      </c>
    </row>
    <row r="149" spans="1:18" ht="13.8" thickBot="1" x14ac:dyDescent="0.3">
      <c r="A149" s="112">
        <v>376</v>
      </c>
      <c r="B149" s="90" t="s">
        <v>119</v>
      </c>
      <c r="C149" s="96">
        <v>200</v>
      </c>
      <c r="D149" s="95">
        <v>7.0000000000000007E-2</v>
      </c>
      <c r="E149" s="95">
        <v>0.02</v>
      </c>
      <c r="F149" s="95">
        <v>15.2</v>
      </c>
      <c r="G149" s="95">
        <v>60</v>
      </c>
      <c r="H149" s="95">
        <v>0</v>
      </c>
      <c r="I149" s="95">
        <v>0</v>
      </c>
      <c r="J149" s="95">
        <v>2.8</v>
      </c>
      <c r="K149" s="95">
        <v>0</v>
      </c>
      <c r="L149" s="95">
        <v>0</v>
      </c>
      <c r="M149" s="95">
        <v>14.2</v>
      </c>
      <c r="N149" s="95">
        <v>4.4000000000000004</v>
      </c>
      <c r="O149" s="95">
        <v>2.4</v>
      </c>
      <c r="P149" s="95">
        <v>0.36</v>
      </c>
      <c r="Q149" s="95">
        <v>0</v>
      </c>
      <c r="R149" s="95">
        <v>0</v>
      </c>
    </row>
    <row r="150" spans="1:18" ht="13.8" thickBot="1" x14ac:dyDescent="0.3">
      <c r="A150" s="112" t="s">
        <v>90</v>
      </c>
      <c r="B150" s="90" t="s">
        <v>24</v>
      </c>
      <c r="C150" s="96">
        <v>40</v>
      </c>
      <c r="D150" s="95">
        <v>3.16</v>
      </c>
      <c r="E150" s="95">
        <v>0.4</v>
      </c>
      <c r="F150" s="95">
        <v>19.32</v>
      </c>
      <c r="G150" s="95">
        <v>94.1</v>
      </c>
      <c r="H150" s="95">
        <v>0.04</v>
      </c>
      <c r="I150" s="95">
        <v>0.01</v>
      </c>
      <c r="J150" s="95">
        <v>0</v>
      </c>
      <c r="K150" s="95">
        <v>0</v>
      </c>
      <c r="L150" s="95">
        <v>0.44</v>
      </c>
      <c r="M150" s="95">
        <v>8</v>
      </c>
      <c r="N150" s="95">
        <v>26</v>
      </c>
      <c r="O150" s="95">
        <v>5.6</v>
      </c>
      <c r="P150" s="95">
        <v>0.44</v>
      </c>
      <c r="Q150" s="95">
        <v>0</v>
      </c>
      <c r="R150" s="95">
        <v>0</v>
      </c>
    </row>
    <row r="151" spans="1:18" ht="15" customHeight="1" thickBot="1" x14ac:dyDescent="0.3">
      <c r="A151" s="122" t="s">
        <v>90</v>
      </c>
      <c r="B151" s="123" t="s">
        <v>26</v>
      </c>
      <c r="C151" s="96">
        <v>20</v>
      </c>
      <c r="D151" s="95">
        <v>1.1200000000000001</v>
      </c>
      <c r="E151" s="95">
        <v>0.22</v>
      </c>
      <c r="F151" s="95">
        <v>9.8800000000000008</v>
      </c>
      <c r="G151" s="95">
        <v>46</v>
      </c>
      <c r="H151" s="95">
        <v>0.21</v>
      </c>
      <c r="I151" s="95">
        <v>0.14000000000000001</v>
      </c>
      <c r="J151" s="95">
        <v>0.28000000000000003</v>
      </c>
      <c r="K151" s="95">
        <v>0</v>
      </c>
      <c r="L151" s="95">
        <v>0.2</v>
      </c>
      <c r="M151" s="95">
        <v>9.1999999999999993</v>
      </c>
      <c r="N151" s="95">
        <v>42.4</v>
      </c>
      <c r="O151" s="95">
        <v>10</v>
      </c>
      <c r="P151" s="95">
        <v>1.25</v>
      </c>
      <c r="Q151" s="95">
        <v>0.46</v>
      </c>
      <c r="R151" s="95">
        <v>0</v>
      </c>
    </row>
    <row r="152" spans="1:18" ht="13.8" thickBot="1" x14ac:dyDescent="0.3">
      <c r="A152" s="30"/>
      <c r="B152" s="31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1:18" ht="13.8" thickBot="1" x14ac:dyDescent="0.3">
      <c r="A153" s="30"/>
      <c r="B153" s="31"/>
      <c r="C153" s="95"/>
      <c r="D153" s="95">
        <v>0</v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1:18" ht="13.8" thickBot="1" x14ac:dyDescent="0.3">
      <c r="A154" s="82"/>
      <c r="B154" s="63" t="s">
        <v>71</v>
      </c>
      <c r="C154" s="94">
        <f>SUM(C147:C153)</f>
        <v>440</v>
      </c>
      <c r="D154" s="94">
        <f t="shared" ref="D154:R154" si="12">SUM(D147:D153)</f>
        <v>22.22</v>
      </c>
      <c r="E154" s="94">
        <f t="shared" si="12"/>
        <v>14.46</v>
      </c>
      <c r="F154" s="94">
        <f t="shared" si="12"/>
        <v>80.5</v>
      </c>
      <c r="G154" s="94">
        <f t="shared" si="12"/>
        <v>517.20000000000005</v>
      </c>
      <c r="H154" s="94">
        <f t="shared" si="12"/>
        <v>152.44999999999999</v>
      </c>
      <c r="I154" s="94">
        <f t="shared" si="12"/>
        <v>0.26</v>
      </c>
      <c r="J154" s="94">
        <f t="shared" si="12"/>
        <v>20.380000000000003</v>
      </c>
      <c r="K154" s="94">
        <f t="shared" si="12"/>
        <v>2.4</v>
      </c>
      <c r="L154" s="94">
        <f t="shared" si="12"/>
        <v>0.65200000000000002</v>
      </c>
      <c r="M154" s="94">
        <f t="shared" si="12"/>
        <v>96.76</v>
      </c>
      <c r="N154" s="94">
        <f t="shared" si="12"/>
        <v>287.39999999999998</v>
      </c>
      <c r="O154" s="94">
        <f t="shared" si="12"/>
        <v>54.019999999999996</v>
      </c>
      <c r="P154" s="94">
        <f t="shared" si="12"/>
        <v>3.964</v>
      </c>
      <c r="Q154" s="94">
        <f t="shared" si="12"/>
        <v>0.8</v>
      </c>
      <c r="R154" s="94">
        <f t="shared" si="12"/>
        <v>0</v>
      </c>
    </row>
    <row r="155" spans="1:18" ht="13.8" thickBot="1" x14ac:dyDescent="0.3">
      <c r="A155" s="30"/>
      <c r="B155" s="2"/>
      <c r="C155" s="95"/>
      <c r="D155" s="95"/>
      <c r="E155" s="109"/>
      <c r="F155" s="109"/>
      <c r="G155" s="109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:18" ht="13.8" thickBot="1" x14ac:dyDescent="0.3">
      <c r="A156" s="30"/>
      <c r="B156" s="63" t="s">
        <v>12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1:18" ht="16.5" customHeight="1" thickBot="1" x14ac:dyDescent="0.3">
      <c r="A157" s="124" t="s">
        <v>42</v>
      </c>
      <c r="B157" s="123" t="s">
        <v>98</v>
      </c>
      <c r="C157" s="96">
        <v>100</v>
      </c>
      <c r="D157" s="95">
        <v>1.1000000000000001</v>
      </c>
      <c r="E157" s="95">
        <v>0.2</v>
      </c>
      <c r="F157" s="95">
        <v>3.8</v>
      </c>
      <c r="G157" s="95">
        <v>22</v>
      </c>
      <c r="H157" s="95">
        <v>0.02</v>
      </c>
      <c r="I157" s="95">
        <v>0.02</v>
      </c>
      <c r="J157" s="95">
        <v>16.5</v>
      </c>
      <c r="K157" s="95">
        <v>0</v>
      </c>
      <c r="L157" s="95">
        <v>1.08</v>
      </c>
      <c r="M157" s="95">
        <v>43.5</v>
      </c>
      <c r="N157" s="95">
        <v>28.16</v>
      </c>
      <c r="O157" s="95">
        <v>13.33</v>
      </c>
      <c r="P157" s="95">
        <v>0.55000000000000004</v>
      </c>
      <c r="Q157" s="95">
        <v>0</v>
      </c>
      <c r="R157" s="95">
        <v>0</v>
      </c>
    </row>
    <row r="158" spans="1:18" ht="16.5" customHeight="1" thickBot="1" x14ac:dyDescent="0.3">
      <c r="A158" s="124" t="s">
        <v>183</v>
      </c>
      <c r="B158" s="123" t="s">
        <v>150</v>
      </c>
      <c r="C158" s="96">
        <v>250</v>
      </c>
      <c r="D158" s="95">
        <v>5.5</v>
      </c>
      <c r="E158" s="95">
        <v>5.25</v>
      </c>
      <c r="F158" s="95">
        <v>16.54</v>
      </c>
      <c r="G158" s="95">
        <v>148.30000000000001</v>
      </c>
      <c r="H158" s="95">
        <v>0.1</v>
      </c>
      <c r="I158" s="95">
        <v>0</v>
      </c>
      <c r="J158" s="95">
        <v>7.54</v>
      </c>
      <c r="K158" s="95">
        <v>0</v>
      </c>
      <c r="L158" s="95">
        <v>0</v>
      </c>
      <c r="M158" s="95">
        <v>26.45</v>
      </c>
      <c r="N158" s="95">
        <v>71.95</v>
      </c>
      <c r="O158" s="95">
        <v>25.9</v>
      </c>
      <c r="P158" s="95">
        <v>0.98</v>
      </c>
      <c r="Q158" s="95">
        <v>0</v>
      </c>
      <c r="R158" s="95">
        <v>0</v>
      </c>
    </row>
    <row r="159" spans="1:18" ht="13.8" thickBot="1" x14ac:dyDescent="0.3">
      <c r="A159" s="124" t="s">
        <v>99</v>
      </c>
      <c r="B159" s="123" t="s">
        <v>100</v>
      </c>
      <c r="C159" s="96">
        <v>100</v>
      </c>
      <c r="D159" s="95">
        <v>13.28</v>
      </c>
      <c r="E159" s="95">
        <v>10.84</v>
      </c>
      <c r="F159" s="95">
        <v>2.9</v>
      </c>
      <c r="G159" s="95">
        <v>162</v>
      </c>
      <c r="H159" s="95">
        <v>0.06</v>
      </c>
      <c r="I159" s="95">
        <v>0.14000000000000001</v>
      </c>
      <c r="J159" s="95">
        <v>2.44</v>
      </c>
      <c r="K159" s="95">
        <v>1.05</v>
      </c>
      <c r="L159" s="95">
        <v>0</v>
      </c>
      <c r="M159" s="95">
        <v>51.34</v>
      </c>
      <c r="N159" s="95">
        <v>175.97</v>
      </c>
      <c r="O159" s="95">
        <v>22.64</v>
      </c>
      <c r="P159" s="95">
        <v>2.0099999999999998</v>
      </c>
      <c r="Q159" s="95">
        <v>0</v>
      </c>
      <c r="R159" s="95">
        <v>0</v>
      </c>
    </row>
    <row r="160" spans="1:18" ht="13.8" thickBot="1" x14ac:dyDescent="0.3">
      <c r="A160" s="124" t="s">
        <v>101</v>
      </c>
      <c r="B160" s="123" t="s">
        <v>81</v>
      </c>
      <c r="C160" s="96">
        <v>180</v>
      </c>
      <c r="D160" s="95">
        <v>3.04</v>
      </c>
      <c r="E160" s="95">
        <v>18.84</v>
      </c>
      <c r="F160" s="95">
        <v>14.75</v>
      </c>
      <c r="G160" s="95">
        <v>243.43</v>
      </c>
      <c r="H160" s="95">
        <v>0.09</v>
      </c>
      <c r="I160" s="95">
        <v>0.09</v>
      </c>
      <c r="J160" s="95">
        <v>14.47</v>
      </c>
      <c r="K160" s="95">
        <v>0</v>
      </c>
      <c r="L160" s="95">
        <v>0</v>
      </c>
      <c r="M160" s="95">
        <v>67.680000000000007</v>
      </c>
      <c r="N160" s="95">
        <v>115.2</v>
      </c>
      <c r="O160" s="95">
        <v>48.96</v>
      </c>
      <c r="P160" s="95">
        <v>1.37</v>
      </c>
      <c r="Q160" s="95">
        <v>0</v>
      </c>
      <c r="R160" s="95">
        <v>0</v>
      </c>
    </row>
    <row r="161" spans="1:18" ht="13.8" thickBot="1" x14ac:dyDescent="0.3">
      <c r="A161" s="124" t="s">
        <v>90</v>
      </c>
      <c r="B161" s="123" t="s">
        <v>24</v>
      </c>
      <c r="C161" s="96">
        <v>60</v>
      </c>
      <c r="D161" s="95">
        <v>4.74</v>
      </c>
      <c r="E161" s="95">
        <v>0.6</v>
      </c>
      <c r="F161" s="95">
        <v>28.98</v>
      </c>
      <c r="G161" s="95">
        <v>141.1</v>
      </c>
      <c r="H161" s="95">
        <v>0.06</v>
      </c>
      <c r="I161" s="95">
        <v>0.01</v>
      </c>
      <c r="J161" s="95">
        <v>0</v>
      </c>
      <c r="K161" s="95">
        <v>0</v>
      </c>
      <c r="L161" s="95">
        <v>0.66</v>
      </c>
      <c r="M161" s="95">
        <v>12</v>
      </c>
      <c r="N161" s="95">
        <v>39</v>
      </c>
      <c r="O161" s="95">
        <v>8.4</v>
      </c>
      <c r="P161" s="95">
        <v>0.66</v>
      </c>
      <c r="Q161" s="95">
        <v>0</v>
      </c>
      <c r="R161" s="95">
        <v>0</v>
      </c>
    </row>
    <row r="162" spans="1:18" ht="13.8" thickBot="1" x14ac:dyDescent="0.3">
      <c r="A162" s="124" t="s">
        <v>90</v>
      </c>
      <c r="B162" s="123" t="s">
        <v>26</v>
      </c>
      <c r="C162" s="96">
        <v>40</v>
      </c>
      <c r="D162" s="95">
        <v>2.2400000000000002</v>
      </c>
      <c r="E162" s="95">
        <v>0.44</v>
      </c>
      <c r="F162" s="95">
        <v>19.760000000000002</v>
      </c>
      <c r="G162" s="95">
        <v>92.02</v>
      </c>
      <c r="H162" s="95">
        <v>0.21</v>
      </c>
      <c r="I162" s="95">
        <v>0.14000000000000001</v>
      </c>
      <c r="J162" s="95">
        <v>0.28000000000000003</v>
      </c>
      <c r="K162" s="95">
        <v>0</v>
      </c>
      <c r="L162" s="95">
        <v>0.2</v>
      </c>
      <c r="M162" s="95">
        <v>9.1999999999999993</v>
      </c>
      <c r="N162" s="95">
        <v>42.4</v>
      </c>
      <c r="O162" s="95">
        <v>10</v>
      </c>
      <c r="P162" s="95">
        <v>1.25</v>
      </c>
      <c r="Q162" s="95">
        <v>0.46</v>
      </c>
      <c r="R162" s="95">
        <v>0</v>
      </c>
    </row>
    <row r="163" spans="1:18" ht="13.8" thickBot="1" x14ac:dyDescent="0.3">
      <c r="A163" s="92">
        <v>349</v>
      </c>
      <c r="B163" s="123" t="s">
        <v>80</v>
      </c>
      <c r="C163" s="96">
        <v>200</v>
      </c>
      <c r="D163" s="95">
        <v>0.66</v>
      </c>
      <c r="E163" s="95">
        <v>0.09</v>
      </c>
      <c r="F163" s="95">
        <v>27.88</v>
      </c>
      <c r="G163" s="95">
        <v>132.80000000000001</v>
      </c>
      <c r="H163" s="95">
        <v>0.01</v>
      </c>
      <c r="I163" s="95">
        <v>0.01</v>
      </c>
      <c r="J163" s="95">
        <v>0.9</v>
      </c>
      <c r="K163" s="95">
        <v>0</v>
      </c>
      <c r="L163" s="95">
        <v>0</v>
      </c>
      <c r="M163" s="95">
        <v>14.18</v>
      </c>
      <c r="N163" s="95">
        <v>0</v>
      </c>
      <c r="O163" s="95">
        <v>5.14</v>
      </c>
      <c r="P163" s="95">
        <v>0.95</v>
      </c>
      <c r="Q163" s="95">
        <v>0</v>
      </c>
      <c r="R163" s="95">
        <v>0</v>
      </c>
    </row>
    <row r="164" spans="1:18" ht="13.8" thickBot="1" x14ac:dyDescent="0.3">
      <c r="A164" s="30"/>
      <c r="B164" s="41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1:18" ht="13.8" thickBot="1" x14ac:dyDescent="0.3">
      <c r="A165" s="30"/>
      <c r="B165" s="41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:18" ht="13.8" thickBot="1" x14ac:dyDescent="0.3">
      <c r="A166" s="30"/>
      <c r="B166" s="41" t="s">
        <v>73</v>
      </c>
      <c r="C166" s="95">
        <f t="shared" ref="C166:R166" si="13">SUM(C157:C165)</f>
        <v>930</v>
      </c>
      <c r="D166" s="95">
        <f t="shared" si="13"/>
        <v>30.56</v>
      </c>
      <c r="E166" s="95">
        <f t="shared" si="13"/>
        <v>36.26</v>
      </c>
      <c r="F166" s="95">
        <f t="shared" si="13"/>
        <v>114.61</v>
      </c>
      <c r="G166" s="95">
        <f t="shared" si="13"/>
        <v>941.65000000000009</v>
      </c>
      <c r="H166" s="95">
        <f t="shared" si="13"/>
        <v>0.55000000000000004</v>
      </c>
      <c r="I166" s="95">
        <f t="shared" si="13"/>
        <v>0.41000000000000003</v>
      </c>
      <c r="J166" s="95">
        <f t="shared" si="13"/>
        <v>42.13</v>
      </c>
      <c r="K166" s="95">
        <f t="shared" si="13"/>
        <v>1.05</v>
      </c>
      <c r="L166" s="95">
        <f t="shared" si="13"/>
        <v>1.9400000000000002</v>
      </c>
      <c r="M166" s="95">
        <f t="shared" si="13"/>
        <v>224.35000000000002</v>
      </c>
      <c r="N166" s="95">
        <f t="shared" si="13"/>
        <v>472.67999999999995</v>
      </c>
      <c r="O166" s="95">
        <f t="shared" si="13"/>
        <v>134.37</v>
      </c>
      <c r="P166" s="95">
        <f t="shared" si="13"/>
        <v>7.7700000000000005</v>
      </c>
      <c r="Q166" s="95">
        <f t="shared" si="13"/>
        <v>0.46</v>
      </c>
      <c r="R166" s="95">
        <f t="shared" si="13"/>
        <v>0</v>
      </c>
    </row>
    <row r="167" spans="1:18" ht="14.4" hidden="1" thickBot="1" x14ac:dyDescent="0.35">
      <c r="A167" s="97"/>
      <c r="B167" s="98" t="s">
        <v>10</v>
      </c>
      <c r="C167" s="99"/>
      <c r="D167" s="99">
        <v>77</v>
      </c>
      <c r="E167" s="100">
        <v>79</v>
      </c>
      <c r="F167" s="100">
        <v>335</v>
      </c>
      <c r="G167" s="100">
        <v>2350</v>
      </c>
      <c r="H167" s="100">
        <v>1.2</v>
      </c>
      <c r="I167" s="100">
        <v>1.4</v>
      </c>
      <c r="J167" s="100">
        <v>60</v>
      </c>
      <c r="K167" s="100">
        <v>0.7</v>
      </c>
      <c r="L167" s="100">
        <v>10</v>
      </c>
      <c r="M167" s="100">
        <v>1100</v>
      </c>
      <c r="N167" s="100">
        <v>1650</v>
      </c>
      <c r="O167" s="100">
        <v>250</v>
      </c>
      <c r="P167" s="100">
        <v>12</v>
      </c>
      <c r="Q167" s="100">
        <v>10</v>
      </c>
      <c r="R167" s="100">
        <v>0.1</v>
      </c>
    </row>
    <row r="168" spans="1:18" ht="14.4" hidden="1" thickBot="1" x14ac:dyDescent="0.35">
      <c r="A168" s="101"/>
      <c r="B168" s="102" t="s">
        <v>11</v>
      </c>
      <c r="C168" s="103"/>
      <c r="D168" s="103">
        <f>D170-D167</f>
        <v>-24.22</v>
      </c>
      <c r="E168" s="103">
        <f t="shared" ref="E168:R168" si="14">E170-E167</f>
        <v>-28.28</v>
      </c>
      <c r="F168" s="103">
        <f t="shared" si="14"/>
        <v>-139.88999999999999</v>
      </c>
      <c r="G168" s="103">
        <f t="shared" si="14"/>
        <v>-891.14999999999986</v>
      </c>
      <c r="H168" s="103">
        <f t="shared" si="14"/>
        <v>151.80000000000001</v>
      </c>
      <c r="I168" s="103">
        <f t="shared" si="14"/>
        <v>-0.72999999999999987</v>
      </c>
      <c r="J168" s="103">
        <f t="shared" si="14"/>
        <v>2.5100000000000051</v>
      </c>
      <c r="K168" s="103">
        <f t="shared" si="14"/>
        <v>2.75</v>
      </c>
      <c r="L168" s="103">
        <f t="shared" si="14"/>
        <v>-7.4079999999999995</v>
      </c>
      <c r="M168" s="103">
        <f t="shared" si="14"/>
        <v>-778.89</v>
      </c>
      <c r="N168" s="103">
        <f t="shared" si="14"/>
        <v>-889.92000000000007</v>
      </c>
      <c r="O168" s="103">
        <f t="shared" si="14"/>
        <v>-61.610000000000014</v>
      </c>
      <c r="P168" s="103">
        <f t="shared" si="14"/>
        <v>-0.26600000000000001</v>
      </c>
      <c r="Q168" s="103">
        <f t="shared" si="14"/>
        <v>-8.74</v>
      </c>
      <c r="R168" s="103">
        <f t="shared" si="14"/>
        <v>-0.1</v>
      </c>
    </row>
    <row r="169" spans="1:18" ht="13.8" thickBot="1" x14ac:dyDescent="0.3">
      <c r="A169" s="30"/>
      <c r="B169" s="2"/>
      <c r="C169" s="3"/>
      <c r="D169" s="3"/>
      <c r="E169" s="4"/>
      <c r="F169" s="4"/>
      <c r="G169" s="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3.8" thickBot="1" x14ac:dyDescent="0.3">
      <c r="A170" s="119"/>
      <c r="B170" s="120" t="s">
        <v>74</v>
      </c>
      <c r="C170" s="119"/>
      <c r="D170" s="121">
        <f t="shared" ref="D170:R170" si="15">D154+D166</f>
        <v>52.78</v>
      </c>
      <c r="E170" s="121">
        <f t="shared" si="15"/>
        <v>50.72</v>
      </c>
      <c r="F170" s="121">
        <f t="shared" si="15"/>
        <v>195.11</v>
      </c>
      <c r="G170" s="121">
        <f t="shared" si="15"/>
        <v>1458.8500000000001</v>
      </c>
      <c r="H170" s="121">
        <f t="shared" si="15"/>
        <v>153</v>
      </c>
      <c r="I170" s="121">
        <f t="shared" si="15"/>
        <v>0.67</v>
      </c>
      <c r="J170" s="121">
        <f t="shared" si="15"/>
        <v>62.510000000000005</v>
      </c>
      <c r="K170" s="121">
        <f t="shared" si="15"/>
        <v>3.45</v>
      </c>
      <c r="L170" s="121">
        <f t="shared" si="15"/>
        <v>2.5920000000000001</v>
      </c>
      <c r="M170" s="121">
        <f t="shared" si="15"/>
        <v>321.11</v>
      </c>
      <c r="N170" s="121">
        <f t="shared" si="15"/>
        <v>760.07999999999993</v>
      </c>
      <c r="O170" s="121">
        <f t="shared" si="15"/>
        <v>188.39</v>
      </c>
      <c r="P170" s="121">
        <f t="shared" si="15"/>
        <v>11.734</v>
      </c>
      <c r="Q170" s="121">
        <f t="shared" si="15"/>
        <v>1.26</v>
      </c>
      <c r="R170" s="121">
        <f t="shared" si="15"/>
        <v>0</v>
      </c>
    </row>
    <row r="171" spans="1:18" x14ac:dyDescent="0.25">
      <c r="A171" s="212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</row>
    <row r="172" spans="1:18" x14ac:dyDescent="0.2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</row>
    <row r="173" spans="1:18" x14ac:dyDescent="0.25">
      <c r="A173" s="53" t="s">
        <v>18</v>
      </c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x14ac:dyDescent="0.25">
      <c r="A174" s="16" t="s">
        <v>76</v>
      </c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x14ac:dyDescent="0.25">
      <c r="A175" s="53" t="s">
        <v>29</v>
      </c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x14ac:dyDescent="0.25">
      <c r="A176" s="16" t="s">
        <v>77</v>
      </c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3.8" thickBot="1" x14ac:dyDescent="0.3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3.8" thickBot="1" x14ac:dyDescent="0.3">
      <c r="A178" s="213" t="s">
        <v>14</v>
      </c>
      <c r="B178" s="47" t="s">
        <v>3</v>
      </c>
      <c r="C178" s="216" t="s">
        <v>4</v>
      </c>
      <c r="D178" s="218" t="s">
        <v>1</v>
      </c>
      <c r="E178" s="219"/>
      <c r="F178" s="220"/>
      <c r="G178" s="224" t="s">
        <v>5</v>
      </c>
      <c r="H178" s="227" t="s">
        <v>6</v>
      </c>
      <c r="I178" s="228"/>
      <c r="J178" s="228"/>
      <c r="K178" s="228"/>
      <c r="L178" s="229"/>
      <c r="M178" s="233" t="s">
        <v>9</v>
      </c>
      <c r="N178" s="234"/>
      <c r="O178" s="234"/>
      <c r="P178" s="234"/>
      <c r="Q178" s="234"/>
      <c r="R178" s="235"/>
    </row>
    <row r="179" spans="1:18" ht="14.25" customHeight="1" thickBot="1" x14ac:dyDescent="0.3">
      <c r="A179" s="214"/>
      <c r="B179" s="47" t="s">
        <v>7</v>
      </c>
      <c r="C179" s="217"/>
      <c r="D179" s="221"/>
      <c r="E179" s="222"/>
      <c r="F179" s="223"/>
      <c r="G179" s="225"/>
      <c r="H179" s="230"/>
      <c r="I179" s="231"/>
      <c r="J179" s="231"/>
      <c r="K179" s="231"/>
      <c r="L179" s="232"/>
      <c r="M179" s="236"/>
      <c r="N179" s="237"/>
      <c r="O179" s="237"/>
      <c r="P179" s="237"/>
      <c r="Q179" s="237"/>
      <c r="R179" s="238"/>
    </row>
    <row r="180" spans="1:18" ht="15.75" customHeight="1" thickBot="1" x14ac:dyDescent="0.3">
      <c r="A180" s="215"/>
      <c r="B180" s="17"/>
      <c r="C180" s="39" t="s">
        <v>0</v>
      </c>
      <c r="D180" s="203" t="s">
        <v>0</v>
      </c>
      <c r="E180" s="204"/>
      <c r="F180" s="205"/>
      <c r="G180" s="226"/>
      <c r="H180" s="206" t="s">
        <v>8</v>
      </c>
      <c r="I180" s="207"/>
      <c r="J180" s="207"/>
      <c r="K180" s="207"/>
      <c r="L180" s="208"/>
      <c r="M180" s="209" t="s">
        <v>8</v>
      </c>
      <c r="N180" s="210"/>
      <c r="O180" s="210"/>
      <c r="P180" s="210"/>
      <c r="Q180" s="210"/>
      <c r="R180" s="211"/>
    </row>
    <row r="181" spans="1:18" ht="27" thickBot="1" x14ac:dyDescent="0.3">
      <c r="A181" s="17"/>
      <c r="B181" s="17"/>
      <c r="C181" s="17"/>
      <c r="D181" s="45" t="s">
        <v>46</v>
      </c>
      <c r="E181" s="45" t="s">
        <v>47</v>
      </c>
      <c r="F181" s="46" t="s">
        <v>48</v>
      </c>
      <c r="G181" s="45" t="s">
        <v>49</v>
      </c>
      <c r="H181" s="66" t="s">
        <v>2</v>
      </c>
      <c r="I181" s="47" t="s">
        <v>50</v>
      </c>
      <c r="J181" s="46" t="s">
        <v>51</v>
      </c>
      <c r="K181" s="48" t="s">
        <v>15</v>
      </c>
      <c r="L181" s="46" t="s">
        <v>52</v>
      </c>
      <c r="M181" s="22" t="s">
        <v>53</v>
      </c>
      <c r="N181" s="23" t="s">
        <v>54</v>
      </c>
      <c r="O181" s="22" t="s">
        <v>55</v>
      </c>
      <c r="P181" s="22" t="s">
        <v>56</v>
      </c>
      <c r="Q181" s="24" t="s">
        <v>57</v>
      </c>
      <c r="R181" s="47" t="s">
        <v>58</v>
      </c>
    </row>
    <row r="182" spans="1:18" ht="13.8" thickBot="1" x14ac:dyDescent="0.3">
      <c r="A182" s="25"/>
      <c r="B182" s="57" t="s">
        <v>13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5"/>
      <c r="N182" s="25"/>
      <c r="O182" s="25"/>
      <c r="P182" s="25"/>
      <c r="Q182" s="26"/>
      <c r="R182" s="25"/>
    </row>
    <row r="183" spans="1:18" ht="13.8" thickBot="1" x14ac:dyDescent="0.3">
      <c r="A183" s="160">
        <v>15</v>
      </c>
      <c r="B183" s="41" t="s">
        <v>88</v>
      </c>
      <c r="C183" s="160">
        <v>20</v>
      </c>
      <c r="D183" s="33">
        <v>4.6399999999999997</v>
      </c>
      <c r="E183" s="33">
        <v>5.91</v>
      </c>
      <c r="F183" s="33">
        <v>0</v>
      </c>
      <c r="G183" s="33">
        <v>72</v>
      </c>
      <c r="H183" s="33">
        <v>0.06</v>
      </c>
      <c r="I183" s="33">
        <v>0.09</v>
      </c>
      <c r="J183" s="33">
        <v>20</v>
      </c>
      <c r="K183" s="33">
        <v>7.0000000000000007E-2</v>
      </c>
      <c r="L183" s="33">
        <v>0</v>
      </c>
      <c r="M183" s="160">
        <v>165</v>
      </c>
      <c r="N183" s="160">
        <v>0.49</v>
      </c>
      <c r="O183" s="160">
        <v>17</v>
      </c>
      <c r="P183" s="160">
        <v>0.09</v>
      </c>
      <c r="Q183" s="33">
        <v>0</v>
      </c>
      <c r="R183" s="160">
        <v>0</v>
      </c>
    </row>
    <row r="184" spans="1:18" ht="13.8" thickBot="1" x14ac:dyDescent="0.3">
      <c r="A184" s="124" t="s">
        <v>102</v>
      </c>
      <c r="B184" s="90" t="s">
        <v>103</v>
      </c>
      <c r="C184" s="125">
        <v>200</v>
      </c>
      <c r="D184" s="95">
        <v>18.600000000000001</v>
      </c>
      <c r="E184" s="95">
        <v>33.11</v>
      </c>
      <c r="F184" s="95">
        <v>3.52</v>
      </c>
      <c r="G184" s="95">
        <v>386.3</v>
      </c>
      <c r="H184" s="95" t="s">
        <v>59</v>
      </c>
      <c r="I184" s="95" t="s">
        <v>60</v>
      </c>
      <c r="J184" s="95" t="s">
        <v>61</v>
      </c>
      <c r="K184" s="95" t="s">
        <v>62</v>
      </c>
      <c r="L184" s="95" t="s">
        <v>63</v>
      </c>
      <c r="M184" s="95" t="s">
        <v>64</v>
      </c>
      <c r="N184" s="95" t="s">
        <v>65</v>
      </c>
      <c r="O184" s="95" t="s">
        <v>66</v>
      </c>
      <c r="P184" s="95" t="s">
        <v>67</v>
      </c>
      <c r="Q184" s="95" t="s">
        <v>68</v>
      </c>
      <c r="R184" s="95" t="s">
        <v>69</v>
      </c>
    </row>
    <row r="185" spans="1:18" ht="17.25" customHeight="1" thickBot="1" x14ac:dyDescent="0.3">
      <c r="A185" s="146">
        <v>382</v>
      </c>
      <c r="B185" s="90" t="s">
        <v>23</v>
      </c>
      <c r="C185" s="93">
        <v>200</v>
      </c>
      <c r="D185" s="163">
        <v>4.08</v>
      </c>
      <c r="E185" s="163">
        <v>3.54</v>
      </c>
      <c r="F185" s="163">
        <v>17.579999999999998</v>
      </c>
      <c r="G185" s="163">
        <v>118.6</v>
      </c>
      <c r="H185" s="163">
        <v>0.04</v>
      </c>
      <c r="I185" s="163">
        <v>0</v>
      </c>
      <c r="J185" s="163">
        <v>1.3</v>
      </c>
      <c r="K185" s="163">
        <v>0.01</v>
      </c>
      <c r="L185" s="163">
        <v>0</v>
      </c>
      <c r="M185" s="163">
        <v>122</v>
      </c>
      <c r="N185" s="163">
        <v>90</v>
      </c>
      <c r="O185" s="163">
        <v>14</v>
      </c>
      <c r="P185" s="163">
        <v>0.56000000000000005</v>
      </c>
      <c r="Q185" s="163">
        <v>0</v>
      </c>
      <c r="R185" s="163">
        <v>0</v>
      </c>
    </row>
    <row r="186" spans="1:18" ht="13.8" thickBot="1" x14ac:dyDescent="0.3">
      <c r="A186" s="124" t="s">
        <v>90</v>
      </c>
      <c r="B186" s="90" t="s">
        <v>24</v>
      </c>
      <c r="C186" s="125">
        <v>40</v>
      </c>
      <c r="D186" s="95">
        <v>3.16</v>
      </c>
      <c r="E186" s="95">
        <v>0.4</v>
      </c>
      <c r="F186" s="95">
        <v>19.32</v>
      </c>
      <c r="G186" s="95">
        <v>94.1</v>
      </c>
      <c r="H186" s="95">
        <v>0.04</v>
      </c>
      <c r="I186" s="95">
        <v>0.01</v>
      </c>
      <c r="J186" s="95">
        <v>0</v>
      </c>
      <c r="K186" s="95">
        <v>0</v>
      </c>
      <c r="L186" s="95">
        <v>0.44</v>
      </c>
      <c r="M186" s="95">
        <v>8</v>
      </c>
      <c r="N186" s="95">
        <v>26</v>
      </c>
      <c r="O186" s="95">
        <v>5.6</v>
      </c>
      <c r="P186" s="95">
        <v>0.44</v>
      </c>
      <c r="Q186" s="95">
        <v>0</v>
      </c>
      <c r="R186" s="95">
        <v>0</v>
      </c>
    </row>
    <row r="187" spans="1:18" ht="13.8" thickBot="1" x14ac:dyDescent="0.3">
      <c r="A187" s="124" t="s">
        <v>90</v>
      </c>
      <c r="B187" s="90" t="s">
        <v>26</v>
      </c>
      <c r="C187" s="125">
        <v>45</v>
      </c>
      <c r="D187" s="95">
        <v>2.52</v>
      </c>
      <c r="E187" s="95">
        <v>0.49</v>
      </c>
      <c r="F187" s="95">
        <v>22.23</v>
      </c>
      <c r="G187" s="95">
        <v>103.5</v>
      </c>
      <c r="H187" s="95">
        <v>0.23</v>
      </c>
      <c r="I187" s="95">
        <v>0.15</v>
      </c>
      <c r="J187" s="95">
        <v>0.31</v>
      </c>
      <c r="K187" s="95">
        <v>0</v>
      </c>
      <c r="L187" s="95">
        <v>0.22</v>
      </c>
      <c r="M187" s="95">
        <v>10.35</v>
      </c>
      <c r="N187" s="95">
        <v>47.7</v>
      </c>
      <c r="O187" s="95">
        <v>11.25</v>
      </c>
      <c r="P187" s="95">
        <v>1.4</v>
      </c>
      <c r="Q187" s="95">
        <v>0.51</v>
      </c>
      <c r="R187" s="95">
        <v>0</v>
      </c>
    </row>
    <row r="188" spans="1:18" ht="13.8" thickBot="1" x14ac:dyDescent="0.3">
      <c r="A188" s="124" t="s">
        <v>90</v>
      </c>
      <c r="B188" s="123" t="s">
        <v>104</v>
      </c>
      <c r="C188" s="139">
        <f>'[1]лето - осень'!C319</f>
        <v>120</v>
      </c>
      <c r="D188" s="139">
        <f>'[1]лето - осень'!D319</f>
        <v>0.4</v>
      </c>
      <c r="E188" s="139">
        <f>'[1]лето - осень'!E319</f>
        <v>0.4</v>
      </c>
      <c r="F188" s="139">
        <f>'[1]лето - осень'!F319</f>
        <v>9.8000000000000007</v>
      </c>
      <c r="G188" s="139">
        <v>57</v>
      </c>
      <c r="H188" s="139">
        <f>'[1]лето - осень'!H319</f>
        <v>0.01</v>
      </c>
      <c r="I188" s="139">
        <f>'[1]лето - осень'!I319</f>
        <v>0.01</v>
      </c>
      <c r="J188" s="139">
        <f>'[1]лето - осень'!J319</f>
        <v>10</v>
      </c>
      <c r="K188" s="139">
        <f>'[1]лето - осень'!K319</f>
        <v>0</v>
      </c>
      <c r="L188" s="139">
        <f>'[1]лето - осень'!L319</f>
        <v>0</v>
      </c>
      <c r="M188" s="139">
        <f>'[1]лето - осень'!M319</f>
        <v>16</v>
      </c>
      <c r="N188" s="139">
        <f>'[1]лето - осень'!N319</f>
        <v>0</v>
      </c>
      <c r="O188" s="139">
        <f>'[1]лето - осень'!O319</f>
        <v>9</v>
      </c>
      <c r="P188" s="139">
        <f>'[1]лето - осень'!P319</f>
        <v>2.2000000000000002</v>
      </c>
      <c r="Q188" s="139">
        <f>'[1]лето - осень'!Q319</f>
        <v>0</v>
      </c>
      <c r="R188" s="139">
        <f>'[1]лето - осень'!R319</f>
        <v>0</v>
      </c>
    </row>
    <row r="189" spans="1:18" ht="13.8" thickBot="1" x14ac:dyDescent="0.3">
      <c r="A189" s="30"/>
      <c r="B189" s="31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1:18" ht="13.8" thickBot="1" x14ac:dyDescent="0.3">
      <c r="A190" s="82"/>
      <c r="B190" s="63" t="s">
        <v>71</v>
      </c>
      <c r="C190" s="126">
        <f>SUM(C184:C189)</f>
        <v>605</v>
      </c>
      <c r="D190" s="126" t="s">
        <v>219</v>
      </c>
      <c r="E190" s="126" t="s">
        <v>220</v>
      </c>
      <c r="F190" s="126" t="s">
        <v>221</v>
      </c>
      <c r="G190" s="126" t="s">
        <v>211</v>
      </c>
      <c r="H190" s="126">
        <f t="shared" ref="H190:R190" si="16">SUM(H184:H189)</f>
        <v>0.32</v>
      </c>
      <c r="I190" s="126">
        <f t="shared" si="16"/>
        <v>0.17</v>
      </c>
      <c r="J190" s="126">
        <f t="shared" si="16"/>
        <v>11.61</v>
      </c>
      <c r="K190" s="126">
        <f t="shared" si="16"/>
        <v>0.01</v>
      </c>
      <c r="L190" s="126">
        <f t="shared" si="16"/>
        <v>0.66</v>
      </c>
      <c r="M190" s="126">
        <f t="shared" si="16"/>
        <v>156.35</v>
      </c>
      <c r="N190" s="126">
        <f t="shared" si="16"/>
        <v>163.69999999999999</v>
      </c>
      <c r="O190" s="126">
        <f t="shared" si="16"/>
        <v>39.85</v>
      </c>
      <c r="P190" s="126">
        <f t="shared" si="16"/>
        <v>4.5999999999999996</v>
      </c>
      <c r="Q190" s="126">
        <f t="shared" si="16"/>
        <v>0.51</v>
      </c>
      <c r="R190" s="126">
        <f t="shared" si="16"/>
        <v>0</v>
      </c>
    </row>
    <row r="191" spans="1:18" ht="13.8" thickBot="1" x14ac:dyDescent="0.3">
      <c r="A191" s="30"/>
      <c r="B191" s="2"/>
      <c r="C191" s="95"/>
      <c r="D191" s="95"/>
      <c r="E191" s="109"/>
      <c r="F191" s="109"/>
      <c r="G191" s="109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1:18" ht="13.8" thickBot="1" x14ac:dyDescent="0.3">
      <c r="A192" s="30"/>
      <c r="B192" s="63" t="s">
        <v>12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1:18" ht="13.8" thickBot="1" x14ac:dyDescent="0.3">
      <c r="A193" s="139">
        <v>71</v>
      </c>
      <c r="B193" s="90" t="s">
        <v>91</v>
      </c>
      <c r="C193" s="125">
        <v>100</v>
      </c>
      <c r="D193" s="95">
        <v>0.7</v>
      </c>
      <c r="E193" s="95">
        <v>0.1</v>
      </c>
      <c r="F193" s="95">
        <v>1.9</v>
      </c>
      <c r="G193" s="95">
        <v>12</v>
      </c>
      <c r="H193" s="95">
        <v>0.03</v>
      </c>
      <c r="I193" s="95">
        <v>0.02</v>
      </c>
      <c r="J193" s="95">
        <v>7.35</v>
      </c>
      <c r="K193" s="95">
        <v>0</v>
      </c>
      <c r="L193" s="95">
        <v>0.7</v>
      </c>
      <c r="M193" s="95">
        <v>17</v>
      </c>
      <c r="N193" s="95">
        <v>30</v>
      </c>
      <c r="O193" s="95">
        <v>14</v>
      </c>
      <c r="P193" s="95">
        <v>0.05</v>
      </c>
      <c r="Q193" s="95">
        <v>0.2</v>
      </c>
      <c r="R193" s="95">
        <v>0</v>
      </c>
    </row>
    <row r="194" spans="1:18" ht="12.75" customHeight="1" thickBot="1" x14ac:dyDescent="0.35">
      <c r="A194" s="148" t="s">
        <v>105</v>
      </c>
      <c r="B194" s="90" t="s">
        <v>39</v>
      </c>
      <c r="C194" s="125">
        <v>250</v>
      </c>
      <c r="D194" s="95">
        <v>3.56</v>
      </c>
      <c r="E194" s="95">
        <v>5.13</v>
      </c>
      <c r="F194" s="95">
        <v>14.16</v>
      </c>
      <c r="G194" s="95">
        <v>127.75</v>
      </c>
      <c r="H194" s="95">
        <v>0.1</v>
      </c>
      <c r="I194" s="95">
        <v>0.06</v>
      </c>
      <c r="J194" s="95">
        <v>6.7</v>
      </c>
      <c r="K194" s="95">
        <v>0</v>
      </c>
      <c r="L194" s="95">
        <v>0</v>
      </c>
      <c r="M194" s="95">
        <v>54.18</v>
      </c>
      <c r="N194" s="95">
        <v>99.5</v>
      </c>
      <c r="O194" s="95">
        <v>34.450000000000003</v>
      </c>
      <c r="P194" s="95">
        <v>1.73</v>
      </c>
      <c r="Q194" s="95">
        <v>0.33</v>
      </c>
      <c r="R194" s="95">
        <v>2.65</v>
      </c>
    </row>
    <row r="195" spans="1:18" ht="13.8" thickBot="1" x14ac:dyDescent="0.3">
      <c r="A195" s="59">
        <v>255</v>
      </c>
      <c r="B195" s="59" t="s">
        <v>106</v>
      </c>
      <c r="C195" s="125" t="s">
        <v>140</v>
      </c>
      <c r="D195" s="95">
        <v>13.26</v>
      </c>
      <c r="E195" s="95">
        <v>11.23</v>
      </c>
      <c r="F195" s="95">
        <v>3.52</v>
      </c>
      <c r="G195" s="95">
        <v>185</v>
      </c>
      <c r="H195" s="95">
        <v>0.23</v>
      </c>
      <c r="I195" s="95">
        <v>1</v>
      </c>
      <c r="J195" s="95">
        <f>[2]меню!J112</f>
        <v>15.24</v>
      </c>
      <c r="K195" s="95">
        <v>520</v>
      </c>
      <c r="L195" s="95">
        <f>[2]меню!L112</f>
        <v>1.2000000000000002</v>
      </c>
      <c r="M195" s="95">
        <f>[2]меню!M112</f>
        <v>36</v>
      </c>
      <c r="N195" s="95">
        <f>[2]меню!N112</f>
        <v>286.79999999999995</v>
      </c>
      <c r="O195" s="95">
        <f>[2]меню!O112</f>
        <v>20.399999999999999</v>
      </c>
      <c r="P195" s="95">
        <f>[2]меню!P112</f>
        <v>6</v>
      </c>
      <c r="Q195" s="95">
        <v>1.4</v>
      </c>
      <c r="R195" s="95">
        <v>5.2</v>
      </c>
    </row>
    <row r="196" spans="1:18" ht="13.8" thickBot="1" x14ac:dyDescent="0.3">
      <c r="A196" s="59">
        <v>171</v>
      </c>
      <c r="B196" s="59" t="s">
        <v>158</v>
      </c>
      <c r="C196" s="125">
        <f>[2]меню!C113</f>
        <v>180</v>
      </c>
      <c r="D196" s="95">
        <v>9.9600000000000009</v>
      </c>
      <c r="E196" s="111" t="s">
        <v>184</v>
      </c>
      <c r="F196" s="95">
        <v>44.8</v>
      </c>
      <c r="G196" s="95">
        <v>315</v>
      </c>
      <c r="H196" s="95">
        <v>0.15</v>
      </c>
      <c r="I196" s="95">
        <v>7.0000000000000007E-2</v>
      </c>
      <c r="J196" s="95">
        <f>[2]меню!J113</f>
        <v>0</v>
      </c>
      <c r="K196" s="95">
        <f>[2]меню!K113</f>
        <v>8.0399999999999991</v>
      </c>
      <c r="L196" s="95">
        <f>[2]меню!L113</f>
        <v>0.26400000000000001</v>
      </c>
      <c r="M196" s="95">
        <f>[2]меню!M113</f>
        <v>11.760000000000002</v>
      </c>
      <c r="N196" s="95">
        <f>[2]меню!N113</f>
        <v>60.359999999999992</v>
      </c>
      <c r="O196" s="95">
        <f>[2]меню!O113</f>
        <v>60.959999999999994</v>
      </c>
      <c r="P196" s="95">
        <f>[2]меню!P113</f>
        <v>5.6040000000000001</v>
      </c>
      <c r="Q196" s="95">
        <v>0.7</v>
      </c>
      <c r="R196" s="95">
        <v>1.2</v>
      </c>
    </row>
    <row r="197" spans="1:18" ht="13.8" thickBot="1" x14ac:dyDescent="0.3">
      <c r="A197" s="124" t="s">
        <v>90</v>
      </c>
      <c r="B197" s="90" t="s">
        <v>24</v>
      </c>
      <c r="C197" s="125" t="s">
        <v>40</v>
      </c>
      <c r="D197" s="95">
        <v>4.74</v>
      </c>
      <c r="E197" s="95">
        <v>0.6</v>
      </c>
      <c r="F197" s="95">
        <v>28.98</v>
      </c>
      <c r="G197" s="95">
        <v>141.1</v>
      </c>
      <c r="H197" s="95">
        <v>0.06</v>
      </c>
      <c r="I197" s="95">
        <v>0.01</v>
      </c>
      <c r="J197" s="95">
        <v>0</v>
      </c>
      <c r="K197" s="95">
        <v>0</v>
      </c>
      <c r="L197" s="95">
        <v>0.66</v>
      </c>
      <c r="M197" s="95">
        <v>12</v>
      </c>
      <c r="N197" s="95">
        <v>39</v>
      </c>
      <c r="O197" s="95">
        <v>8.4</v>
      </c>
      <c r="P197" s="95">
        <v>0.66</v>
      </c>
      <c r="Q197" s="95">
        <v>0</v>
      </c>
      <c r="R197" s="95">
        <v>0</v>
      </c>
    </row>
    <row r="198" spans="1:18" ht="13.8" thickBot="1" x14ac:dyDescent="0.3">
      <c r="A198" s="124" t="s">
        <v>90</v>
      </c>
      <c r="B198" s="90" t="s">
        <v>26</v>
      </c>
      <c r="C198" s="125" t="s">
        <v>41</v>
      </c>
      <c r="D198" s="95">
        <v>2.52</v>
      </c>
      <c r="E198" s="95">
        <v>0.49</v>
      </c>
      <c r="F198" s="95">
        <v>22.23</v>
      </c>
      <c r="G198" s="95">
        <v>103.5</v>
      </c>
      <c r="H198" s="95">
        <v>0.23</v>
      </c>
      <c r="I198" s="95">
        <v>0.15</v>
      </c>
      <c r="J198" s="95">
        <v>0.31</v>
      </c>
      <c r="K198" s="95">
        <v>0</v>
      </c>
      <c r="L198" s="95">
        <v>0.22</v>
      </c>
      <c r="M198" s="95">
        <v>10.35</v>
      </c>
      <c r="N198" s="95">
        <v>47.7</v>
      </c>
      <c r="O198" s="95">
        <v>11.25</v>
      </c>
      <c r="P198" s="95">
        <v>1.4</v>
      </c>
      <c r="Q198" s="95">
        <v>0.51</v>
      </c>
      <c r="R198" s="95">
        <v>0</v>
      </c>
    </row>
    <row r="199" spans="1:18" ht="13.8" thickBot="1" x14ac:dyDescent="0.3">
      <c r="A199" s="124" t="s">
        <v>90</v>
      </c>
      <c r="B199" s="90" t="s">
        <v>27</v>
      </c>
      <c r="C199" s="125">
        <v>200</v>
      </c>
      <c r="D199" s="95">
        <v>0</v>
      </c>
      <c r="E199" s="95">
        <v>0</v>
      </c>
      <c r="F199" s="95">
        <v>23</v>
      </c>
      <c r="G199" s="95">
        <v>92</v>
      </c>
      <c r="H199" s="95">
        <v>0</v>
      </c>
      <c r="I199" s="95">
        <v>0</v>
      </c>
      <c r="J199" s="95">
        <v>0</v>
      </c>
      <c r="K199" s="95" t="s">
        <v>69</v>
      </c>
      <c r="L199" s="95">
        <v>0</v>
      </c>
      <c r="M199" s="95">
        <v>14</v>
      </c>
      <c r="N199" s="95">
        <v>0</v>
      </c>
      <c r="O199" s="95">
        <v>10</v>
      </c>
      <c r="P199" s="95">
        <v>2.8</v>
      </c>
      <c r="Q199" s="95">
        <v>0</v>
      </c>
      <c r="R199" s="95">
        <v>0</v>
      </c>
    </row>
    <row r="200" spans="1:18" ht="13.8" thickBot="1" x14ac:dyDescent="0.3">
      <c r="B200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1:18" ht="13.8" thickBot="1" x14ac:dyDescent="0.3">
      <c r="A201" s="30"/>
      <c r="B201" s="41" t="s">
        <v>73</v>
      </c>
      <c r="C201" s="126">
        <f>SUM(C193:C200)</f>
        <v>730</v>
      </c>
      <c r="D201" s="126">
        <f>SUM(D193:D200)</f>
        <v>34.74</v>
      </c>
      <c r="E201" s="126" t="s">
        <v>222</v>
      </c>
      <c r="F201" s="126">
        <f>SUM(F193:F200)</f>
        <v>138.59</v>
      </c>
      <c r="G201" s="126">
        <f>SUM(G193:G200)</f>
        <v>976.35</v>
      </c>
      <c r="H201" s="126">
        <f>SUM(H193:H200)</f>
        <v>0.8</v>
      </c>
      <c r="I201" s="126">
        <f>SUM(I193:I200)</f>
        <v>1.31</v>
      </c>
      <c r="J201" s="126">
        <f>SUM(J193:J200)</f>
        <v>29.599999999999998</v>
      </c>
      <c r="K201" s="126">
        <f>SUM(K193:K200)</f>
        <v>528.04</v>
      </c>
      <c r="L201" s="126">
        <f>SUM(L193:L200)</f>
        <v>3.0440000000000005</v>
      </c>
      <c r="M201" s="126">
        <f>SUM(M193:M200)</f>
        <v>155.29</v>
      </c>
      <c r="N201" s="126">
        <f>SUM(N193:N200)</f>
        <v>563.36</v>
      </c>
      <c r="O201" s="126">
        <f>SUM(O193:O200)</f>
        <v>159.46</v>
      </c>
      <c r="P201" s="126">
        <f>SUM(P193:P200)</f>
        <v>18.244</v>
      </c>
      <c r="Q201" s="126">
        <f>SUM(Q193:Q200)</f>
        <v>3.1399999999999997</v>
      </c>
      <c r="R201" s="126">
        <f>SUM(R193:R200)</f>
        <v>9.0499999999999989</v>
      </c>
    </row>
    <row r="202" spans="1:18" ht="14.4" hidden="1" thickBot="1" x14ac:dyDescent="0.35">
      <c r="A202" s="97"/>
      <c r="B202" s="98" t="s">
        <v>10</v>
      </c>
      <c r="C202" s="99"/>
      <c r="D202" s="99">
        <v>77</v>
      </c>
      <c r="E202" s="100">
        <v>79</v>
      </c>
      <c r="F202" s="100">
        <v>335</v>
      </c>
      <c r="G202" s="100">
        <v>2350</v>
      </c>
      <c r="H202" s="100">
        <v>1.2</v>
      </c>
      <c r="I202" s="100">
        <v>1.4</v>
      </c>
      <c r="J202" s="100">
        <v>60</v>
      </c>
      <c r="K202" s="100">
        <v>0.7</v>
      </c>
      <c r="L202" s="100">
        <v>10</v>
      </c>
      <c r="M202" s="100">
        <v>1100</v>
      </c>
      <c r="N202" s="100">
        <v>1650</v>
      </c>
      <c r="O202" s="100">
        <v>250</v>
      </c>
      <c r="P202" s="100">
        <v>12</v>
      </c>
      <c r="Q202" s="100">
        <v>10</v>
      </c>
      <c r="R202" s="100">
        <v>0.1</v>
      </c>
    </row>
    <row r="203" spans="1:18" ht="14.4" hidden="1" thickBot="1" x14ac:dyDescent="0.35">
      <c r="A203" s="101"/>
      <c r="B203" s="102" t="s">
        <v>11</v>
      </c>
      <c r="C203" s="103"/>
      <c r="D203" s="128">
        <f>D205-D202</f>
        <v>-9.2599999999999909</v>
      </c>
      <c r="E203" s="128">
        <f t="shared" ref="E203:R203" si="17">E205-E202</f>
        <v>-7.2599999999999909</v>
      </c>
      <c r="F203" s="128">
        <f t="shared" si="17"/>
        <v>-123.75999999999999</v>
      </c>
      <c r="G203" s="128">
        <f t="shared" si="17"/>
        <v>-542.15000000000009</v>
      </c>
      <c r="H203" s="128">
        <f t="shared" si="17"/>
        <v>-7.9999999999999849E-2</v>
      </c>
      <c r="I203" s="128">
        <f t="shared" si="17"/>
        <v>8.0000000000000071E-2</v>
      </c>
      <c r="J203" s="128">
        <f t="shared" si="17"/>
        <v>-18.790000000000006</v>
      </c>
      <c r="K203" s="128">
        <f t="shared" si="17"/>
        <v>527.34999999999991</v>
      </c>
      <c r="L203" s="128">
        <f t="shared" si="17"/>
        <v>-6.2959999999999994</v>
      </c>
      <c r="M203" s="128">
        <f t="shared" si="17"/>
        <v>-788.36</v>
      </c>
      <c r="N203" s="128">
        <f t="shared" si="17"/>
        <v>-922.94</v>
      </c>
      <c r="O203" s="128">
        <f t="shared" si="17"/>
        <v>-50.69</v>
      </c>
      <c r="P203" s="128">
        <f t="shared" si="17"/>
        <v>10.844000000000001</v>
      </c>
      <c r="Q203" s="128">
        <f t="shared" si="17"/>
        <v>-6.3500000000000005</v>
      </c>
      <c r="R203" s="128">
        <f t="shared" si="17"/>
        <v>8.9499999999999993</v>
      </c>
    </row>
    <row r="204" spans="1:18" ht="13.8" thickBot="1" x14ac:dyDescent="0.3">
      <c r="A204" s="30"/>
      <c r="B204" s="2"/>
      <c r="C204" s="3"/>
      <c r="D204" s="3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3.8" thickBot="1" x14ac:dyDescent="0.3">
      <c r="A205" s="129"/>
      <c r="B205" s="130" t="s">
        <v>74</v>
      </c>
      <c r="C205" s="129"/>
      <c r="D205" s="132">
        <f>D190+D201</f>
        <v>67.740000000000009</v>
      </c>
      <c r="E205" s="132">
        <f>E190+E201</f>
        <v>71.740000000000009</v>
      </c>
      <c r="F205" s="132">
        <f>F190+F201</f>
        <v>211.24</v>
      </c>
      <c r="G205" s="132">
        <f>G190+G201</f>
        <v>1807.85</v>
      </c>
      <c r="H205" s="132">
        <f>H190+H201</f>
        <v>1.1200000000000001</v>
      </c>
      <c r="I205" s="132">
        <f>I190+I201</f>
        <v>1.48</v>
      </c>
      <c r="J205" s="132">
        <f>J190+J201</f>
        <v>41.209999999999994</v>
      </c>
      <c r="K205" s="132">
        <f>K190+K201</f>
        <v>528.04999999999995</v>
      </c>
      <c r="L205" s="132">
        <f>L190+L201</f>
        <v>3.7040000000000006</v>
      </c>
      <c r="M205" s="132">
        <f>M190+M201</f>
        <v>311.64</v>
      </c>
      <c r="N205" s="132">
        <f>N190+N201</f>
        <v>727.06</v>
      </c>
      <c r="O205" s="132">
        <f>O190+O201</f>
        <v>199.31</v>
      </c>
      <c r="P205" s="132">
        <f>P190+P201</f>
        <v>22.844000000000001</v>
      </c>
      <c r="Q205" s="132">
        <f>Q190+Q201</f>
        <v>3.6499999999999995</v>
      </c>
      <c r="R205" s="132">
        <f>R190+R201</f>
        <v>9.0499999999999989</v>
      </c>
    </row>
    <row r="206" spans="1:18" ht="14.25" customHeight="1" x14ac:dyDescent="0.25">
      <c r="A206" s="241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242"/>
    </row>
    <row r="207" spans="1:18" ht="13.8" thickBot="1" x14ac:dyDescent="0.3">
      <c r="A207" s="243"/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5"/>
    </row>
    <row r="208" spans="1:18" ht="15.6" x14ac:dyDescent="0.3">
      <c r="A208" s="53" t="s">
        <v>108</v>
      </c>
      <c r="B208" s="164" t="s">
        <v>111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x14ac:dyDescent="0.25">
      <c r="A209" s="16" t="s">
        <v>76</v>
      </c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x14ac:dyDescent="0.25">
      <c r="A210" s="53" t="s">
        <v>29</v>
      </c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x14ac:dyDescent="0.25">
      <c r="A211" s="16" t="s">
        <v>77</v>
      </c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3.8" thickBot="1" x14ac:dyDescent="0.3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7.25" customHeight="1" thickBot="1" x14ac:dyDescent="0.3">
      <c r="A213" s="213" t="s">
        <v>14</v>
      </c>
      <c r="B213" s="47" t="s">
        <v>3</v>
      </c>
      <c r="C213" s="216" t="s">
        <v>4</v>
      </c>
      <c r="D213" s="218" t="s">
        <v>1</v>
      </c>
      <c r="E213" s="219"/>
      <c r="F213" s="220"/>
      <c r="G213" s="224" t="s">
        <v>5</v>
      </c>
      <c r="H213" s="227" t="s">
        <v>6</v>
      </c>
      <c r="I213" s="228"/>
      <c r="J213" s="228"/>
      <c r="K213" s="228"/>
      <c r="L213" s="229"/>
      <c r="M213" s="233" t="s">
        <v>9</v>
      </c>
      <c r="N213" s="234"/>
      <c r="O213" s="234"/>
      <c r="P213" s="234"/>
      <c r="Q213" s="234"/>
      <c r="R213" s="235"/>
    </row>
    <row r="214" spans="1:18" ht="17.25" customHeight="1" thickBot="1" x14ac:dyDescent="0.3">
      <c r="A214" s="214"/>
      <c r="B214" s="47" t="s">
        <v>7</v>
      </c>
      <c r="C214" s="217"/>
      <c r="D214" s="221"/>
      <c r="E214" s="222"/>
      <c r="F214" s="223"/>
      <c r="G214" s="225"/>
      <c r="H214" s="230"/>
      <c r="I214" s="231"/>
      <c r="J214" s="231"/>
      <c r="K214" s="231"/>
      <c r="L214" s="232"/>
      <c r="M214" s="236"/>
      <c r="N214" s="237"/>
      <c r="O214" s="237"/>
      <c r="P214" s="237"/>
      <c r="Q214" s="237"/>
      <c r="R214" s="238"/>
    </row>
    <row r="215" spans="1:18" ht="18" customHeight="1" thickBot="1" x14ac:dyDescent="0.3">
      <c r="A215" s="215"/>
      <c r="B215" s="17"/>
      <c r="C215" s="39" t="s">
        <v>0</v>
      </c>
      <c r="D215" s="203" t="s">
        <v>0</v>
      </c>
      <c r="E215" s="204"/>
      <c r="F215" s="205"/>
      <c r="G215" s="226"/>
      <c r="H215" s="206" t="s">
        <v>8</v>
      </c>
      <c r="I215" s="207"/>
      <c r="J215" s="207"/>
      <c r="K215" s="207"/>
      <c r="L215" s="208"/>
      <c r="M215" s="209" t="s">
        <v>8</v>
      </c>
      <c r="N215" s="210"/>
      <c r="O215" s="210"/>
      <c r="P215" s="210"/>
      <c r="Q215" s="210"/>
      <c r="R215" s="211"/>
    </row>
    <row r="216" spans="1:18" ht="27" thickBot="1" x14ac:dyDescent="0.3">
      <c r="A216" s="17"/>
      <c r="B216" s="17"/>
      <c r="C216" s="17"/>
      <c r="D216" s="45" t="s">
        <v>46</v>
      </c>
      <c r="E216" s="45" t="s">
        <v>47</v>
      </c>
      <c r="F216" s="46" t="s">
        <v>48</v>
      </c>
      <c r="G216" s="45" t="s">
        <v>49</v>
      </c>
      <c r="H216" s="66" t="s">
        <v>2</v>
      </c>
      <c r="I216" s="47" t="s">
        <v>50</v>
      </c>
      <c r="J216" s="46" t="s">
        <v>51</v>
      </c>
      <c r="K216" s="48" t="s">
        <v>15</v>
      </c>
      <c r="L216" s="46" t="s">
        <v>52</v>
      </c>
      <c r="M216" s="22" t="s">
        <v>53</v>
      </c>
      <c r="N216" s="23" t="s">
        <v>54</v>
      </c>
      <c r="O216" s="22" t="s">
        <v>55</v>
      </c>
      <c r="P216" s="22" t="s">
        <v>56</v>
      </c>
      <c r="Q216" s="24" t="s">
        <v>57</v>
      </c>
      <c r="R216" s="47" t="s">
        <v>58</v>
      </c>
    </row>
    <row r="217" spans="1:18" ht="13.8" thickBot="1" x14ac:dyDescent="0.3">
      <c r="A217" s="149"/>
      <c r="B217" s="57" t="s">
        <v>13</v>
      </c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5"/>
      <c r="N217" s="25"/>
      <c r="O217" s="25"/>
      <c r="P217" s="25"/>
      <c r="Q217" s="26"/>
      <c r="R217" s="25"/>
    </row>
    <row r="218" spans="1:18" ht="13.8" thickBot="1" x14ac:dyDescent="0.3">
      <c r="A218" s="112">
        <v>14</v>
      </c>
      <c r="B218" s="90" t="s">
        <v>159</v>
      </c>
      <c r="C218" s="96">
        <v>15</v>
      </c>
      <c r="D218" s="95">
        <v>0.12</v>
      </c>
      <c r="E218" s="95">
        <v>10.9</v>
      </c>
      <c r="F218" s="95">
        <v>0.2</v>
      </c>
      <c r="G218" s="95">
        <v>99</v>
      </c>
      <c r="H218" s="95">
        <v>0</v>
      </c>
      <c r="I218" s="95">
        <v>0</v>
      </c>
      <c r="J218" s="95">
        <v>0</v>
      </c>
      <c r="K218" s="95">
        <v>60</v>
      </c>
      <c r="L218" s="95">
        <v>0</v>
      </c>
      <c r="M218" s="95">
        <v>3.6</v>
      </c>
      <c r="N218" s="95">
        <v>4.5</v>
      </c>
      <c r="O218" s="95">
        <v>0</v>
      </c>
      <c r="P218" s="95">
        <v>0</v>
      </c>
      <c r="Q218" s="95">
        <v>0</v>
      </c>
      <c r="R218" s="95">
        <v>0</v>
      </c>
    </row>
    <row r="219" spans="1:18" ht="13.8" thickBot="1" x14ac:dyDescent="0.3">
      <c r="A219" s="124" t="s">
        <v>160</v>
      </c>
      <c r="B219" s="90" t="s">
        <v>161</v>
      </c>
      <c r="C219" s="92">
        <v>250</v>
      </c>
      <c r="D219" s="95">
        <v>5.48</v>
      </c>
      <c r="E219" s="95">
        <v>4.75</v>
      </c>
      <c r="F219" s="95">
        <v>18</v>
      </c>
      <c r="G219" s="95">
        <v>150</v>
      </c>
      <c r="H219" s="95">
        <v>0.03</v>
      </c>
      <c r="I219" s="95">
        <v>0</v>
      </c>
      <c r="J219" s="95">
        <v>0</v>
      </c>
      <c r="K219" s="95">
        <v>0.03</v>
      </c>
      <c r="L219" s="95">
        <v>0.03</v>
      </c>
      <c r="M219" s="95">
        <v>11</v>
      </c>
      <c r="N219" s="95">
        <v>78</v>
      </c>
      <c r="O219" s="95">
        <v>26</v>
      </c>
      <c r="P219" s="95">
        <v>0.06</v>
      </c>
      <c r="Q219" s="95">
        <v>0</v>
      </c>
      <c r="R219" s="95">
        <v>0</v>
      </c>
    </row>
    <row r="220" spans="1:18" ht="13.8" thickBot="1" x14ac:dyDescent="0.3">
      <c r="A220" s="92">
        <v>376</v>
      </c>
      <c r="B220" s="90" t="s">
        <v>119</v>
      </c>
      <c r="C220" s="125">
        <f>[2]меню!C59</f>
        <v>200</v>
      </c>
      <c r="D220" s="139">
        <v>7.0000000000000007E-2</v>
      </c>
      <c r="E220" s="139">
        <v>0.02</v>
      </c>
      <c r="F220" s="139">
        <v>15.2</v>
      </c>
      <c r="G220" s="139">
        <v>60</v>
      </c>
      <c r="H220" s="139">
        <v>0</v>
      </c>
      <c r="I220" s="139">
        <f t="shared" ref="I220:R220" si="18">I258</f>
        <v>0</v>
      </c>
      <c r="J220" s="139">
        <f>[2]меню!J59</f>
        <v>0.03</v>
      </c>
      <c r="K220" s="139">
        <f>[2]меню!K59</f>
        <v>0</v>
      </c>
      <c r="L220" s="139">
        <f>[2]меню!L59</f>
        <v>0</v>
      </c>
      <c r="M220" s="139">
        <f>[2]меню!M59</f>
        <v>11.1</v>
      </c>
      <c r="N220" s="139">
        <f>[2]меню!N59</f>
        <v>2.8</v>
      </c>
      <c r="O220" s="139">
        <f>[2]меню!O59</f>
        <v>1.4</v>
      </c>
      <c r="P220" s="139">
        <v>0.4</v>
      </c>
      <c r="Q220" s="139">
        <f t="shared" si="18"/>
        <v>0</v>
      </c>
      <c r="R220" s="139">
        <f t="shared" si="18"/>
        <v>0</v>
      </c>
    </row>
    <row r="221" spans="1:18" ht="13.8" thickBot="1" x14ac:dyDescent="0.3">
      <c r="A221" s="92" t="s">
        <v>90</v>
      </c>
      <c r="B221" s="155" t="s">
        <v>44</v>
      </c>
      <c r="C221" s="125" t="s">
        <v>40</v>
      </c>
      <c r="D221" s="95">
        <v>4.74</v>
      </c>
      <c r="E221" s="95">
        <v>0.6</v>
      </c>
      <c r="F221" s="95">
        <v>28.98</v>
      </c>
      <c r="G221" s="95">
        <v>141.1</v>
      </c>
      <c r="H221" s="95">
        <v>0.04</v>
      </c>
      <c r="I221" s="95">
        <v>0.01</v>
      </c>
      <c r="J221" s="95">
        <v>0</v>
      </c>
      <c r="K221" s="95">
        <v>0</v>
      </c>
      <c r="L221" s="95">
        <v>0.44</v>
      </c>
      <c r="M221" s="95">
        <v>8</v>
      </c>
      <c r="N221" s="95">
        <v>26</v>
      </c>
      <c r="O221" s="95">
        <v>5.6</v>
      </c>
      <c r="P221" s="95">
        <v>0.44</v>
      </c>
      <c r="Q221" s="95">
        <v>0</v>
      </c>
      <c r="R221" s="95">
        <v>0</v>
      </c>
    </row>
    <row r="222" spans="1:18" ht="13.8" thickBot="1" x14ac:dyDescent="0.3">
      <c r="A222" s="112" t="s">
        <v>90</v>
      </c>
      <c r="B222" s="155" t="s">
        <v>26</v>
      </c>
      <c r="C222" s="111" t="s">
        <v>185</v>
      </c>
      <c r="D222" s="111">
        <v>2.2400000000000002</v>
      </c>
      <c r="E222" s="111">
        <v>0.44</v>
      </c>
      <c r="F222" s="111">
        <v>19.760000000000002</v>
      </c>
      <c r="G222" s="111">
        <v>92.02</v>
      </c>
      <c r="H222" s="111">
        <f t="shared" ref="H222:R222" si="19">H233</f>
        <v>0.06</v>
      </c>
      <c r="I222" s="111">
        <f t="shared" si="19"/>
        <v>0.01</v>
      </c>
      <c r="J222" s="111">
        <f t="shared" si="19"/>
        <v>0</v>
      </c>
      <c r="K222" s="111">
        <f t="shared" si="19"/>
        <v>0</v>
      </c>
      <c r="L222" s="111">
        <f t="shared" si="19"/>
        <v>0.66</v>
      </c>
      <c r="M222" s="111">
        <f t="shared" si="19"/>
        <v>12</v>
      </c>
      <c r="N222" s="111">
        <f t="shared" si="19"/>
        <v>39</v>
      </c>
      <c r="O222" s="111">
        <f t="shared" si="19"/>
        <v>8.4</v>
      </c>
      <c r="P222" s="111">
        <f t="shared" si="19"/>
        <v>0.66</v>
      </c>
      <c r="Q222" s="111">
        <f t="shared" si="19"/>
        <v>0</v>
      </c>
      <c r="R222" s="111">
        <f t="shared" si="19"/>
        <v>0</v>
      </c>
    </row>
    <row r="223" spans="1:18" ht="13.8" thickBot="1" x14ac:dyDescent="0.3">
      <c r="A223" s="124" t="s">
        <v>90</v>
      </c>
      <c r="B223" s="90" t="s">
        <v>162</v>
      </c>
      <c r="C223" s="96" t="s">
        <v>163</v>
      </c>
      <c r="D223" s="95">
        <v>1.4</v>
      </c>
      <c r="E223" s="95">
        <v>1.6</v>
      </c>
      <c r="F223" s="95">
        <v>15</v>
      </c>
      <c r="G223" s="95">
        <v>90</v>
      </c>
      <c r="H223" s="95">
        <v>0.06</v>
      </c>
      <c r="I223" s="95">
        <v>0.03</v>
      </c>
      <c r="J223" s="95">
        <v>0</v>
      </c>
      <c r="K223" s="95">
        <v>16.66</v>
      </c>
      <c r="L223" s="95">
        <v>0</v>
      </c>
      <c r="M223" s="95">
        <v>29.05</v>
      </c>
      <c r="N223" s="95">
        <v>31.22</v>
      </c>
      <c r="O223" s="95">
        <v>11.5</v>
      </c>
      <c r="P223" s="95">
        <v>0.6</v>
      </c>
      <c r="Q223" s="95">
        <v>0</v>
      </c>
      <c r="R223" s="95">
        <v>0</v>
      </c>
    </row>
    <row r="224" spans="1:18" ht="13.8" thickBot="1" x14ac:dyDescent="0.3">
      <c r="A224" s="124"/>
      <c r="B224" s="90"/>
      <c r="C224" s="96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:19" ht="13.8" thickBot="1" x14ac:dyDescent="0.3">
      <c r="A225" s="152"/>
      <c r="B225" s="63" t="s">
        <v>71</v>
      </c>
      <c r="C225" s="126">
        <f t="shared" ref="C225:R225" si="20">SUM(C218:C223)</f>
        <v>465</v>
      </c>
      <c r="D225" s="126" t="s">
        <v>223</v>
      </c>
      <c r="E225" s="126" t="s">
        <v>224</v>
      </c>
      <c r="F225" s="126">
        <f t="shared" si="20"/>
        <v>97.14</v>
      </c>
      <c r="G225" s="126">
        <f t="shared" si="20"/>
        <v>632.12</v>
      </c>
      <c r="H225" s="126">
        <f t="shared" si="20"/>
        <v>0.19</v>
      </c>
      <c r="I225" s="126">
        <f t="shared" si="20"/>
        <v>0.05</v>
      </c>
      <c r="J225" s="126">
        <f t="shared" si="20"/>
        <v>0.03</v>
      </c>
      <c r="K225" s="126">
        <f t="shared" si="20"/>
        <v>76.69</v>
      </c>
      <c r="L225" s="126">
        <f t="shared" si="20"/>
        <v>1.1299999999999999</v>
      </c>
      <c r="M225" s="126">
        <f t="shared" si="20"/>
        <v>74.75</v>
      </c>
      <c r="N225" s="126">
        <f t="shared" si="20"/>
        <v>181.52</v>
      </c>
      <c r="O225" s="126">
        <f t="shared" si="20"/>
        <v>52.9</v>
      </c>
      <c r="P225" s="126">
        <f t="shared" si="20"/>
        <v>2.16</v>
      </c>
      <c r="Q225" s="126">
        <f t="shared" si="20"/>
        <v>0</v>
      </c>
      <c r="R225" s="126">
        <f t="shared" si="20"/>
        <v>0</v>
      </c>
    </row>
    <row r="226" spans="1:19" ht="13.8" thickBot="1" x14ac:dyDescent="0.3">
      <c r="A226" s="151"/>
      <c r="B226" s="153"/>
      <c r="C226" s="95"/>
      <c r="D226" s="95"/>
      <c r="E226" s="109"/>
      <c r="F226" s="109"/>
      <c r="G226" s="109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1:19" ht="13.8" thickBot="1" x14ac:dyDescent="0.3">
      <c r="A227" s="151"/>
      <c r="B227" s="63" t="s">
        <v>12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1:19" ht="13.8" thickBot="1" x14ac:dyDescent="0.3">
      <c r="A228" s="154"/>
      <c r="B228" s="150"/>
      <c r="C228" s="125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29"/>
    </row>
    <row r="229" spans="1:19" ht="27.6" customHeight="1" thickBot="1" x14ac:dyDescent="0.3">
      <c r="A229" s="92">
        <v>108</v>
      </c>
      <c r="B229" s="31" t="s">
        <v>170</v>
      </c>
      <c r="C229" s="125">
        <f>'[3]лето - осень'!C349</f>
        <v>250</v>
      </c>
      <c r="D229" s="95">
        <v>3.6</v>
      </c>
      <c r="E229" s="95">
        <v>4.5999999999999996</v>
      </c>
      <c r="F229" s="95">
        <v>18.8</v>
      </c>
      <c r="G229" s="95">
        <v>144.25</v>
      </c>
      <c r="H229" s="111">
        <f>'[3]лето - осень'!H349</f>
        <v>0.11</v>
      </c>
      <c r="I229" s="95">
        <f>'[3]лето - осень'!I349</f>
        <v>0</v>
      </c>
      <c r="J229" s="95">
        <f>'[3]лето - осень'!J349</f>
        <v>8.25</v>
      </c>
      <c r="K229" s="95">
        <f>'[3]лето - осень'!K349</f>
        <v>0</v>
      </c>
      <c r="L229" s="95">
        <f>'[3]лето - осень'!L349</f>
        <v>0</v>
      </c>
      <c r="M229" s="95">
        <f>'[3]лето - осень'!M349</f>
        <v>24.6</v>
      </c>
      <c r="N229" s="95">
        <f>'[3]лето - осень'!N349</f>
        <v>66.650000000000006</v>
      </c>
      <c r="O229" s="95">
        <f>'[3]лето - осень'!O349</f>
        <v>27</v>
      </c>
      <c r="P229" s="95">
        <f>'[3]лето - осень'!P349</f>
        <v>1.0900000000000001</v>
      </c>
      <c r="Q229" s="95">
        <f>'[3]лето - осень'!Q349</f>
        <v>0</v>
      </c>
      <c r="R229" s="95">
        <f>'[3]лето - осень'!R349</f>
        <v>0</v>
      </c>
    </row>
    <row r="230" spans="1:19" ht="27" thickBot="1" x14ac:dyDescent="0.3">
      <c r="A230" s="124" t="s">
        <v>120</v>
      </c>
      <c r="B230" s="90" t="s">
        <v>141</v>
      </c>
      <c r="C230" s="125">
        <f>'[3]лето - осень'!C88</f>
        <v>100</v>
      </c>
      <c r="D230" s="95">
        <v>11.35</v>
      </c>
      <c r="E230" s="95">
        <v>2.9</v>
      </c>
      <c r="F230" s="95">
        <v>3.8</v>
      </c>
      <c r="G230" s="95">
        <v>104</v>
      </c>
      <c r="H230" s="95">
        <v>0.08</v>
      </c>
      <c r="I230" s="95">
        <f>'[3]лето - осень'!I88</f>
        <v>7.0000000000000007E-2</v>
      </c>
      <c r="J230" s="95">
        <f>'[3]лето - осень'!J88</f>
        <v>0.36</v>
      </c>
      <c r="K230" s="95">
        <f>'[3]лето - осень'!K88</f>
        <v>0</v>
      </c>
      <c r="L230" s="95">
        <f>'[3]лето - осень'!L88</f>
        <v>0</v>
      </c>
      <c r="M230" s="95">
        <f>'[3]лето - осень'!M88</f>
        <v>18</v>
      </c>
      <c r="N230" s="95">
        <f>'[3]лето - осень'!N88</f>
        <v>0</v>
      </c>
      <c r="O230" s="95">
        <v>38.299999999999997</v>
      </c>
      <c r="P230" s="95">
        <v>1.5</v>
      </c>
      <c r="Q230" s="95">
        <f>'[3]лето - осень'!Q88</f>
        <v>0</v>
      </c>
      <c r="R230" s="95">
        <f>'[3]лето - осень'!R88</f>
        <v>0</v>
      </c>
    </row>
    <row r="231" spans="1:19" ht="13.8" thickBot="1" x14ac:dyDescent="0.3">
      <c r="A231" s="92">
        <v>312</v>
      </c>
      <c r="B231" s="90" t="s">
        <v>121</v>
      </c>
      <c r="C231" s="125" t="s">
        <v>84</v>
      </c>
      <c r="D231" s="139">
        <v>4.08</v>
      </c>
      <c r="E231" s="139">
        <v>6.4</v>
      </c>
      <c r="F231" s="139">
        <v>27.25</v>
      </c>
      <c r="G231" s="139">
        <v>183</v>
      </c>
      <c r="H231" s="139">
        <v>0.22</v>
      </c>
      <c r="I231" s="139">
        <v>0.15</v>
      </c>
      <c r="J231" s="139">
        <v>24.9</v>
      </c>
      <c r="K231" s="139">
        <v>70</v>
      </c>
      <c r="L231" s="139">
        <f t="shared" ref="L231:R231" si="21">L451</f>
        <v>0</v>
      </c>
      <c r="M231" s="139">
        <v>93.3</v>
      </c>
      <c r="N231" s="139">
        <v>121.8</v>
      </c>
      <c r="O231" s="139">
        <f t="shared" si="21"/>
        <v>48.96</v>
      </c>
      <c r="P231" s="139">
        <f t="shared" si="21"/>
        <v>1.37</v>
      </c>
      <c r="Q231" s="139">
        <f t="shared" si="21"/>
        <v>0</v>
      </c>
      <c r="R231" s="139">
        <f t="shared" si="21"/>
        <v>0</v>
      </c>
    </row>
    <row r="232" spans="1:19" ht="13.8" thickBot="1" x14ac:dyDescent="0.3">
      <c r="A232" s="124">
        <v>342</v>
      </c>
      <c r="B232" s="123" t="s">
        <v>171</v>
      </c>
      <c r="C232" s="125" t="s">
        <v>84</v>
      </c>
      <c r="D232" s="95">
        <v>1</v>
      </c>
      <c r="E232" s="95">
        <v>0</v>
      </c>
      <c r="F232" s="95">
        <v>20.2</v>
      </c>
      <c r="G232" s="95">
        <v>114.6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14</v>
      </c>
      <c r="N232" s="95">
        <v>0</v>
      </c>
      <c r="O232" s="95">
        <v>10</v>
      </c>
      <c r="P232" s="95">
        <v>2.8</v>
      </c>
      <c r="Q232" s="95">
        <v>0</v>
      </c>
      <c r="R232" s="95">
        <v>0</v>
      </c>
    </row>
    <row r="233" spans="1:19" ht="13.8" thickBot="1" x14ac:dyDescent="0.3">
      <c r="A233" s="124" t="s">
        <v>28</v>
      </c>
      <c r="B233" s="123" t="s">
        <v>24</v>
      </c>
      <c r="C233" s="125" t="s">
        <v>40</v>
      </c>
      <c r="D233" s="95">
        <v>4.74</v>
      </c>
      <c r="E233" s="95">
        <v>0.6</v>
      </c>
      <c r="F233" s="95">
        <v>28.98</v>
      </c>
      <c r="G233" s="95">
        <v>141.1</v>
      </c>
      <c r="H233" s="95">
        <v>0.06</v>
      </c>
      <c r="I233" s="95">
        <v>0.01</v>
      </c>
      <c r="J233" s="95">
        <v>0</v>
      </c>
      <c r="K233" s="95">
        <v>0</v>
      </c>
      <c r="L233" s="95">
        <v>0.66</v>
      </c>
      <c r="M233" s="95">
        <v>12</v>
      </c>
      <c r="N233" s="95">
        <v>39</v>
      </c>
      <c r="O233" s="95">
        <v>8.4</v>
      </c>
      <c r="P233" s="95">
        <v>0.66</v>
      </c>
      <c r="Q233" s="95">
        <v>0</v>
      </c>
      <c r="R233" s="95">
        <v>0</v>
      </c>
    </row>
    <row r="234" spans="1:19" ht="13.8" thickBot="1" x14ac:dyDescent="0.3">
      <c r="A234" s="111" t="s">
        <v>37</v>
      </c>
      <c r="B234" s="123" t="s">
        <v>26</v>
      </c>
      <c r="C234" s="125" t="s">
        <v>41</v>
      </c>
      <c r="D234" s="95">
        <v>2.2400000000000002</v>
      </c>
      <c r="E234" s="95">
        <v>0.5</v>
      </c>
      <c r="F234" s="95">
        <v>22.23</v>
      </c>
      <c r="G234" s="95">
        <v>103.51</v>
      </c>
      <c r="H234" s="95">
        <v>0.23</v>
      </c>
      <c r="I234" s="95">
        <v>0.15</v>
      </c>
      <c r="J234" s="95">
        <v>0.31</v>
      </c>
      <c r="K234" s="95">
        <v>0</v>
      </c>
      <c r="L234" s="95">
        <v>0.22</v>
      </c>
      <c r="M234" s="95">
        <v>10.35</v>
      </c>
      <c r="N234" s="95">
        <v>47.7</v>
      </c>
      <c r="O234" s="95">
        <v>11.25</v>
      </c>
      <c r="P234" s="95">
        <v>1.4</v>
      </c>
      <c r="Q234" s="95">
        <v>0.51</v>
      </c>
      <c r="R234" s="95">
        <v>0</v>
      </c>
    </row>
    <row r="235" spans="1:19" ht="13.8" thickBot="1" x14ac:dyDescent="0.3">
      <c r="A235" s="30">
        <f>'[1]лето - осень'!A243</f>
        <v>338</v>
      </c>
      <c r="B235" s="41" t="str">
        <f>'[1]лето - осень'!B243</f>
        <v xml:space="preserve">Фрукты свежие </v>
      </c>
      <c r="C235" s="95">
        <f>'[1]лето - осень'!C243</f>
        <v>120</v>
      </c>
      <c r="D235" s="95">
        <f>'[1]лето - осень'!D243</f>
        <v>0.4</v>
      </c>
      <c r="E235" s="95">
        <f>'[1]лето - осень'!E243</f>
        <v>0.4</v>
      </c>
      <c r="F235" s="95">
        <f>'[1]лето - осень'!F243</f>
        <v>9.8000000000000007</v>
      </c>
      <c r="G235" s="95">
        <v>57</v>
      </c>
      <c r="H235" s="95">
        <f>'[1]лето - осень'!H243</f>
        <v>0.01</v>
      </c>
      <c r="I235" s="95">
        <f>'[1]лето - осень'!I243</f>
        <v>0.01</v>
      </c>
      <c r="J235" s="95">
        <f>'[1]лето - осень'!J243</f>
        <v>10</v>
      </c>
      <c r="K235" s="95">
        <f>'[1]лето - осень'!K243</f>
        <v>0</v>
      </c>
      <c r="L235" s="95">
        <f>'[1]лето - осень'!L243</f>
        <v>0</v>
      </c>
      <c r="M235" s="95">
        <f>'[1]лето - осень'!M243</f>
        <v>16</v>
      </c>
      <c r="N235" s="95">
        <f>'[1]лето - осень'!N243</f>
        <v>0</v>
      </c>
      <c r="O235" s="95">
        <f>'[1]лето - осень'!O243</f>
        <v>9</v>
      </c>
      <c r="P235" s="95">
        <f>'[1]лето - осень'!P243</f>
        <v>2.2000000000000002</v>
      </c>
      <c r="Q235" s="95">
        <f>'[1]лето - осень'!Q243</f>
        <v>0</v>
      </c>
      <c r="R235" s="95">
        <f>'[1]лето - осень'!R243</f>
        <v>0</v>
      </c>
    </row>
    <row r="236" spans="1:19" ht="13.8" thickBot="1" x14ac:dyDescent="0.3">
      <c r="A236" s="30"/>
      <c r="B236" s="41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1:19" ht="13.8" thickBot="1" x14ac:dyDescent="0.3">
      <c r="A237" s="30"/>
      <c r="B237" s="41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1:19" ht="13.8" thickBot="1" x14ac:dyDescent="0.3">
      <c r="A238" s="30"/>
      <c r="B238" s="89" t="s">
        <v>78</v>
      </c>
      <c r="C238" s="126">
        <f>SUM(C228:C237)</f>
        <v>470</v>
      </c>
      <c r="D238" s="126">
        <f>SUM(D228:D237)</f>
        <v>27.410000000000004</v>
      </c>
      <c r="E238" s="126">
        <f>SUM(E228:E237)</f>
        <v>15.4</v>
      </c>
      <c r="F238" s="126" t="s">
        <v>82</v>
      </c>
      <c r="G238" s="126">
        <f t="shared" ref="G238:N238" si="22">SUM(G228:G237)</f>
        <v>847.46</v>
      </c>
      <c r="H238" s="126">
        <f t="shared" si="22"/>
        <v>0.71000000000000008</v>
      </c>
      <c r="I238" s="126">
        <f t="shared" si="22"/>
        <v>0.39</v>
      </c>
      <c r="J238" s="126">
        <f t="shared" si="22"/>
        <v>43.82</v>
      </c>
      <c r="K238" s="126">
        <f t="shared" si="22"/>
        <v>70</v>
      </c>
      <c r="L238" s="126">
        <f t="shared" si="22"/>
        <v>0.88</v>
      </c>
      <c r="M238" s="126">
        <f t="shared" si="22"/>
        <v>188.25</v>
      </c>
      <c r="N238" s="126">
        <f t="shared" si="22"/>
        <v>275.14999999999998</v>
      </c>
      <c r="O238" s="126" t="s">
        <v>83</v>
      </c>
      <c r="P238" s="126">
        <f>SUM(P228:P237)</f>
        <v>11.02</v>
      </c>
      <c r="Q238" s="126">
        <f>SUM(Q228:Q237)</f>
        <v>0.51</v>
      </c>
      <c r="R238" s="126">
        <f>SUM(R228:R237)</f>
        <v>0</v>
      </c>
    </row>
    <row r="239" spans="1:19" ht="14.4" hidden="1" thickBot="1" x14ac:dyDescent="0.35">
      <c r="A239" s="97"/>
      <c r="B239" s="98" t="s">
        <v>10</v>
      </c>
      <c r="C239" s="99"/>
      <c r="D239" s="99">
        <v>77</v>
      </c>
      <c r="E239" s="100">
        <v>79</v>
      </c>
      <c r="F239" s="100">
        <v>335</v>
      </c>
      <c r="G239" s="100">
        <v>2350</v>
      </c>
      <c r="H239" s="100">
        <v>1.2</v>
      </c>
      <c r="I239" s="100">
        <v>1.4</v>
      </c>
      <c r="J239" s="100">
        <v>60</v>
      </c>
      <c r="K239" s="100">
        <v>0.7</v>
      </c>
      <c r="L239" s="100">
        <v>10</v>
      </c>
      <c r="M239" s="100">
        <v>1100</v>
      </c>
      <c r="N239" s="100">
        <v>1650</v>
      </c>
      <c r="O239" s="100">
        <v>250</v>
      </c>
      <c r="P239" s="100">
        <v>12</v>
      </c>
      <c r="Q239" s="100">
        <v>10</v>
      </c>
      <c r="R239" s="100">
        <v>0.1</v>
      </c>
    </row>
    <row r="240" spans="1:19" ht="14.4" hidden="1" thickBot="1" x14ac:dyDescent="0.35">
      <c r="A240" s="101"/>
      <c r="B240" s="102" t="s">
        <v>11</v>
      </c>
      <c r="C240" s="103"/>
      <c r="D240" s="128">
        <f>D242-D239</f>
        <v>-35.61</v>
      </c>
      <c r="E240" s="128">
        <f t="shared" ref="E240:R240" si="23">E242-E239</f>
        <v>-45.31</v>
      </c>
      <c r="F240" s="128">
        <f t="shared" si="23"/>
        <v>-157.01999999999998</v>
      </c>
      <c r="G240" s="128">
        <f t="shared" si="23"/>
        <v>-870.42000000000007</v>
      </c>
      <c r="H240" s="128">
        <f t="shared" si="23"/>
        <v>-0.29999999999999982</v>
      </c>
      <c r="I240" s="128">
        <f t="shared" si="23"/>
        <v>-0.96</v>
      </c>
      <c r="J240" s="128">
        <f t="shared" si="23"/>
        <v>-16.149999999999999</v>
      </c>
      <c r="K240" s="128">
        <f t="shared" si="23"/>
        <v>145.99</v>
      </c>
      <c r="L240" s="128">
        <f t="shared" si="23"/>
        <v>-7.99</v>
      </c>
      <c r="M240" s="128">
        <f t="shared" si="23"/>
        <v>-837</v>
      </c>
      <c r="N240" s="128">
        <f t="shared" si="23"/>
        <v>-1193.33</v>
      </c>
      <c r="O240" s="128">
        <f t="shared" si="23"/>
        <v>-95.259999999999991</v>
      </c>
      <c r="P240" s="128">
        <f t="shared" si="23"/>
        <v>1.1799999999999997</v>
      </c>
      <c r="Q240" s="128">
        <f t="shared" si="23"/>
        <v>-9.49</v>
      </c>
      <c r="R240" s="128">
        <f t="shared" si="23"/>
        <v>-0.1</v>
      </c>
    </row>
    <row r="241" spans="1:18" ht="13.8" thickBot="1" x14ac:dyDescent="0.3">
      <c r="A241" s="30"/>
      <c r="B241" s="2"/>
      <c r="C241" s="3"/>
      <c r="D241" s="3"/>
      <c r="E241" s="4"/>
      <c r="F241" s="4"/>
      <c r="G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3.8" thickBot="1" x14ac:dyDescent="0.3">
      <c r="A242" s="119"/>
      <c r="B242" s="120" t="s">
        <v>74</v>
      </c>
      <c r="C242" s="119"/>
      <c r="D242" s="127">
        <f t="shared" ref="D242:R242" si="24">D225+D238</f>
        <v>41.39</v>
      </c>
      <c r="E242" s="140">
        <f t="shared" si="24"/>
        <v>33.69</v>
      </c>
      <c r="F242" s="141">
        <f t="shared" si="24"/>
        <v>177.98000000000002</v>
      </c>
      <c r="G242" s="127">
        <f t="shared" si="24"/>
        <v>1479.58</v>
      </c>
      <c r="H242" s="127">
        <f t="shared" si="24"/>
        <v>0.90000000000000013</v>
      </c>
      <c r="I242" s="127">
        <f t="shared" si="24"/>
        <v>0.44</v>
      </c>
      <c r="J242" s="127">
        <f t="shared" si="24"/>
        <v>43.85</v>
      </c>
      <c r="K242" s="127">
        <f t="shared" si="24"/>
        <v>146.69</v>
      </c>
      <c r="L242" s="127">
        <f t="shared" si="24"/>
        <v>2.0099999999999998</v>
      </c>
      <c r="M242" s="127">
        <f t="shared" si="24"/>
        <v>263</v>
      </c>
      <c r="N242" s="127">
        <f t="shared" si="24"/>
        <v>456.66999999999996</v>
      </c>
      <c r="O242" s="127">
        <f t="shared" si="24"/>
        <v>154.74</v>
      </c>
      <c r="P242" s="127">
        <f t="shared" si="24"/>
        <v>13.18</v>
      </c>
      <c r="Q242" s="127">
        <f t="shared" si="24"/>
        <v>0.51</v>
      </c>
      <c r="R242" s="127">
        <f t="shared" si="24"/>
        <v>0</v>
      </c>
    </row>
    <row r="243" spans="1:18" x14ac:dyDescent="0.25">
      <c r="A243" s="189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</row>
    <row r="244" spans="1:18" x14ac:dyDescent="0.25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</row>
    <row r="245" spans="1:18" ht="15.6" x14ac:dyDescent="0.3">
      <c r="A245" s="53" t="s">
        <v>174</v>
      </c>
      <c r="B245" s="16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x14ac:dyDescent="0.25">
      <c r="A246" s="53" t="s">
        <v>20</v>
      </c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x14ac:dyDescent="0.25">
      <c r="A247" s="53" t="s">
        <v>29</v>
      </c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x14ac:dyDescent="0.25">
      <c r="A248" s="16" t="s">
        <v>77</v>
      </c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3.8" thickBot="1" x14ac:dyDescent="0.3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8" customHeight="1" thickBot="1" x14ac:dyDescent="0.3">
      <c r="A250" s="213" t="s">
        <v>14</v>
      </c>
      <c r="B250" s="47" t="s">
        <v>3</v>
      </c>
      <c r="C250" s="216" t="s">
        <v>4</v>
      </c>
      <c r="D250" s="218" t="s">
        <v>1</v>
      </c>
      <c r="E250" s="219"/>
      <c r="F250" s="220"/>
      <c r="G250" s="224" t="s">
        <v>5</v>
      </c>
      <c r="H250" s="227" t="s">
        <v>6</v>
      </c>
      <c r="I250" s="228"/>
      <c r="J250" s="228"/>
      <c r="K250" s="228"/>
      <c r="L250" s="229"/>
      <c r="M250" s="233" t="s">
        <v>9</v>
      </c>
      <c r="N250" s="234"/>
      <c r="O250" s="234"/>
      <c r="P250" s="234"/>
      <c r="Q250" s="234"/>
      <c r="R250" s="235"/>
    </row>
    <row r="251" spans="1:18" ht="14.25" customHeight="1" thickBot="1" x14ac:dyDescent="0.3">
      <c r="A251" s="214"/>
      <c r="B251" s="47" t="s">
        <v>7</v>
      </c>
      <c r="C251" s="217"/>
      <c r="D251" s="221"/>
      <c r="E251" s="222"/>
      <c r="F251" s="223"/>
      <c r="G251" s="225"/>
      <c r="H251" s="230"/>
      <c r="I251" s="231"/>
      <c r="J251" s="231"/>
      <c r="K251" s="231"/>
      <c r="L251" s="232"/>
      <c r="M251" s="236"/>
      <c r="N251" s="237"/>
      <c r="O251" s="237"/>
      <c r="P251" s="237"/>
      <c r="Q251" s="237"/>
      <c r="R251" s="238"/>
    </row>
    <row r="252" spans="1:18" ht="16.5" customHeight="1" thickBot="1" x14ac:dyDescent="0.3">
      <c r="A252" s="215"/>
      <c r="B252" s="17"/>
      <c r="C252" s="39" t="s">
        <v>0</v>
      </c>
      <c r="D252" s="203" t="s">
        <v>0</v>
      </c>
      <c r="E252" s="204"/>
      <c r="F252" s="205"/>
      <c r="G252" s="226"/>
      <c r="H252" s="206" t="s">
        <v>8</v>
      </c>
      <c r="I252" s="207"/>
      <c r="J252" s="207"/>
      <c r="K252" s="207"/>
      <c r="L252" s="208"/>
      <c r="M252" s="209" t="s">
        <v>8</v>
      </c>
      <c r="N252" s="210"/>
      <c r="O252" s="210"/>
      <c r="P252" s="210"/>
      <c r="Q252" s="210"/>
      <c r="R252" s="211"/>
    </row>
    <row r="253" spans="1:18" ht="27.75" customHeight="1" thickBot="1" x14ac:dyDescent="0.3">
      <c r="A253" s="17"/>
      <c r="B253" s="17"/>
      <c r="C253" s="17"/>
      <c r="D253" s="45" t="s">
        <v>46</v>
      </c>
      <c r="E253" s="45" t="s">
        <v>47</v>
      </c>
      <c r="F253" s="46" t="s">
        <v>48</v>
      </c>
      <c r="G253" s="45" t="s">
        <v>49</v>
      </c>
      <c r="H253" s="66" t="s">
        <v>2</v>
      </c>
      <c r="I253" s="47" t="s">
        <v>50</v>
      </c>
      <c r="J253" s="46" t="s">
        <v>51</v>
      </c>
      <c r="K253" s="48" t="s">
        <v>15</v>
      </c>
      <c r="L253" s="46" t="s">
        <v>52</v>
      </c>
      <c r="M253" s="78" t="s">
        <v>53</v>
      </c>
      <c r="N253" s="79" t="s">
        <v>54</v>
      </c>
      <c r="O253" s="78" t="s">
        <v>55</v>
      </c>
      <c r="P253" s="78" t="s">
        <v>56</v>
      </c>
      <c r="Q253" s="80" t="s">
        <v>57</v>
      </c>
      <c r="R253" s="81" t="s">
        <v>58</v>
      </c>
    </row>
    <row r="254" spans="1:18" ht="13.8" thickBot="1" x14ac:dyDescent="0.3">
      <c r="A254" s="25"/>
      <c r="B254" s="57" t="s">
        <v>13</v>
      </c>
      <c r="C254" s="25"/>
      <c r="D254" s="26"/>
      <c r="E254" s="26"/>
      <c r="F254" s="26"/>
      <c r="G254" s="26"/>
      <c r="H254" s="26"/>
      <c r="I254" s="26"/>
      <c r="J254" s="26"/>
      <c r="K254" s="26"/>
      <c r="L254" s="26"/>
      <c r="M254" s="25"/>
      <c r="N254" s="25"/>
      <c r="O254" s="25"/>
      <c r="P254" s="25"/>
      <c r="Q254" s="26"/>
      <c r="R254" s="25"/>
    </row>
    <row r="255" spans="1:18" ht="27" thickBot="1" x14ac:dyDescent="0.3">
      <c r="A255" s="160">
        <v>45</v>
      </c>
      <c r="B255" s="41" t="s">
        <v>172</v>
      </c>
      <c r="C255" s="160">
        <v>100</v>
      </c>
      <c r="D255" s="33">
        <v>1.3</v>
      </c>
      <c r="E255" s="33">
        <v>3.25</v>
      </c>
      <c r="F255" s="33">
        <v>6.47</v>
      </c>
      <c r="G255" s="33">
        <v>60.4</v>
      </c>
      <c r="H255" s="33">
        <v>0.02</v>
      </c>
      <c r="I255" s="33">
        <v>0.01</v>
      </c>
      <c r="J255" s="33">
        <v>9.9</v>
      </c>
      <c r="K255" s="33">
        <v>0</v>
      </c>
      <c r="L255" s="33">
        <v>0.65</v>
      </c>
      <c r="M255" s="160">
        <v>26.1</v>
      </c>
      <c r="N255" s="160">
        <v>18</v>
      </c>
      <c r="O255" s="160">
        <v>8.4</v>
      </c>
      <c r="P255" s="160">
        <v>0.3</v>
      </c>
      <c r="Q255" s="33">
        <v>0.01</v>
      </c>
      <c r="R255" s="160">
        <v>0</v>
      </c>
    </row>
    <row r="256" spans="1:18" ht="13.8" thickBot="1" x14ac:dyDescent="0.3">
      <c r="A256" s="92">
        <v>279</v>
      </c>
      <c r="B256" s="90" t="s">
        <v>122</v>
      </c>
      <c r="C256" s="96" t="s">
        <v>169</v>
      </c>
      <c r="D256" s="95">
        <v>8.14</v>
      </c>
      <c r="E256" s="95">
        <v>9.0399999999999991</v>
      </c>
      <c r="F256" s="95">
        <v>10.3</v>
      </c>
      <c r="G256" s="95">
        <v>155</v>
      </c>
      <c r="H256" s="95">
        <f>'[3]лето - осень'!H338</f>
        <v>2.7</v>
      </c>
      <c r="I256" s="95">
        <f>'[3]лето - осень'!I338</f>
        <v>3.3</v>
      </c>
      <c r="J256" s="95">
        <f>'[3]лето - осень'!J338</f>
        <v>2.4300000000000002</v>
      </c>
      <c r="K256" s="95">
        <f>'[3]лето - осень'!K338</f>
        <v>5.8</v>
      </c>
      <c r="L256" s="95">
        <f>'[3]лето - осень'!L338</f>
        <v>4.7</v>
      </c>
      <c r="M256" s="95">
        <f>'[3]лето - осень'!M338</f>
        <v>20.2</v>
      </c>
      <c r="N256" s="95">
        <f>'[3]лето - осень'!N338</f>
        <v>13</v>
      </c>
      <c r="O256" s="95">
        <f>'[3]лето - осень'!O338</f>
        <v>44.8</v>
      </c>
      <c r="P256" s="95">
        <f>'[3]лето - осень'!P338</f>
        <v>4.4000000000000004</v>
      </c>
      <c r="Q256" s="95">
        <f>'[3]лето - осень'!Q338</f>
        <v>0</v>
      </c>
      <c r="R256" s="95">
        <f>'[3]лето - осень'!R338</f>
        <v>0</v>
      </c>
    </row>
    <row r="257" spans="1:18" ht="13.8" thickBot="1" x14ac:dyDescent="0.3">
      <c r="A257" s="92">
        <v>303</v>
      </c>
      <c r="B257" s="90" t="s">
        <v>123</v>
      </c>
      <c r="C257" s="134">
        <f>'[3]лето - осень'!C339</f>
        <v>180</v>
      </c>
      <c r="D257" s="95">
        <v>5.48</v>
      </c>
      <c r="E257" s="95">
        <v>6</v>
      </c>
      <c r="F257" s="95">
        <v>24.6</v>
      </c>
      <c r="G257" s="95">
        <v>174.6</v>
      </c>
      <c r="H257" s="95">
        <f>'[3]лето - осень'!H339</f>
        <v>0.22</v>
      </c>
      <c r="I257" s="95">
        <f>'[3]лето - осень'!I339</f>
        <v>0</v>
      </c>
      <c r="J257" s="95">
        <f>'[3]лето - осень'!J339</f>
        <v>0</v>
      </c>
      <c r="K257" s="95">
        <f>'[3]лето - осень'!K339</f>
        <v>0.02</v>
      </c>
      <c r="L257" s="95">
        <f>'[3]лето - осень'!L339</f>
        <v>0</v>
      </c>
      <c r="M257" s="95">
        <f>'[3]лето - осень'!M339</f>
        <v>15.57</v>
      </c>
      <c r="N257" s="95">
        <f>'[3]лето - осень'!N339</f>
        <v>250.2</v>
      </c>
      <c r="O257" s="95">
        <f>'[3]лето - осень'!O339</f>
        <v>81</v>
      </c>
      <c r="P257" s="95">
        <f>'[3]лето - осень'!P339</f>
        <v>4.7300000000000004</v>
      </c>
      <c r="Q257" s="95">
        <f>'[3]лето - осень'!Q339</f>
        <v>0</v>
      </c>
      <c r="R257" s="95">
        <f>'[3]лето - осень'!R339</f>
        <v>0</v>
      </c>
    </row>
    <row r="258" spans="1:18" ht="13.8" thickBot="1" x14ac:dyDescent="0.3">
      <c r="A258" s="92">
        <v>377</v>
      </c>
      <c r="B258" s="90" t="s">
        <v>38</v>
      </c>
      <c r="C258" s="92">
        <v>200</v>
      </c>
      <c r="D258" s="33">
        <v>0.13</v>
      </c>
      <c r="E258" s="33">
        <v>0.02</v>
      </c>
      <c r="F258" s="34">
        <v>15.2</v>
      </c>
      <c r="G258" s="34">
        <v>62</v>
      </c>
      <c r="H258" s="34">
        <v>0</v>
      </c>
      <c r="I258" s="34">
        <v>0</v>
      </c>
      <c r="J258" s="34">
        <v>2.83</v>
      </c>
      <c r="K258" s="34">
        <v>0</v>
      </c>
      <c r="L258" s="34">
        <v>0</v>
      </c>
      <c r="M258" s="34">
        <v>14.2</v>
      </c>
      <c r="N258" s="33">
        <v>4.4000000000000004</v>
      </c>
      <c r="O258" s="34">
        <v>2.4</v>
      </c>
      <c r="P258" s="34">
        <v>0.36</v>
      </c>
      <c r="Q258" s="34">
        <v>0</v>
      </c>
      <c r="R258" s="34">
        <v>0</v>
      </c>
    </row>
    <row r="259" spans="1:18" ht="13.8" thickBot="1" x14ac:dyDescent="0.3">
      <c r="A259" s="93" t="s">
        <v>90</v>
      </c>
      <c r="B259" s="133" t="s">
        <v>44</v>
      </c>
      <c r="C259" s="96">
        <v>40</v>
      </c>
      <c r="D259" s="95">
        <v>3.16</v>
      </c>
      <c r="E259" s="95">
        <v>0.4</v>
      </c>
      <c r="F259" s="95">
        <v>19.32</v>
      </c>
      <c r="G259" s="95">
        <v>94.1</v>
      </c>
      <c r="H259" s="95">
        <v>0.04</v>
      </c>
      <c r="I259" s="95">
        <v>0.01</v>
      </c>
      <c r="J259" s="95">
        <v>0</v>
      </c>
      <c r="K259" s="95">
        <v>0</v>
      </c>
      <c r="L259" s="95">
        <v>0.44</v>
      </c>
      <c r="M259" s="95">
        <v>8</v>
      </c>
      <c r="N259" s="95">
        <v>26</v>
      </c>
      <c r="O259" s="95">
        <v>5.6</v>
      </c>
      <c r="P259" s="95">
        <v>0.44</v>
      </c>
      <c r="Q259" s="95">
        <v>0</v>
      </c>
      <c r="R259" s="95">
        <v>0</v>
      </c>
    </row>
    <row r="260" spans="1:18" ht="13.8" thickBot="1" x14ac:dyDescent="0.3">
      <c r="A260" s="124" t="s">
        <v>90</v>
      </c>
      <c r="B260" s="133" t="s">
        <v>26</v>
      </c>
      <c r="C260" s="96">
        <v>35</v>
      </c>
      <c r="D260" s="95">
        <v>1.96</v>
      </c>
      <c r="E260" s="95">
        <v>0.39</v>
      </c>
      <c r="F260" s="95">
        <v>17.29</v>
      </c>
      <c r="G260" s="95">
        <v>80.5</v>
      </c>
      <c r="H260" s="95">
        <v>0.17</v>
      </c>
      <c r="I260" s="95">
        <v>0.08</v>
      </c>
      <c r="J260" s="95">
        <v>0.24</v>
      </c>
      <c r="K260" s="95">
        <v>0</v>
      </c>
      <c r="L260" s="95">
        <v>0.17</v>
      </c>
      <c r="M260" s="95">
        <v>8.0500000000000007</v>
      </c>
      <c r="N260" s="95">
        <v>37.1</v>
      </c>
      <c r="O260" s="95">
        <v>8.75</v>
      </c>
      <c r="P260" s="95">
        <v>1.08</v>
      </c>
      <c r="Q260" s="95">
        <v>0.4</v>
      </c>
      <c r="R260" s="95">
        <v>0</v>
      </c>
    </row>
    <row r="261" spans="1:18" ht="13.8" thickBot="1" x14ac:dyDescent="0.3">
      <c r="A261" s="30" t="s">
        <v>90</v>
      </c>
      <c r="B261" s="123" t="s">
        <v>104</v>
      </c>
      <c r="C261" s="95">
        <v>120</v>
      </c>
      <c r="D261" s="95">
        <v>0.48</v>
      </c>
      <c r="E261" s="95">
        <v>0.48</v>
      </c>
      <c r="F261" s="95">
        <v>12.24</v>
      </c>
      <c r="G261" s="95">
        <v>57.6</v>
      </c>
      <c r="H261" s="95">
        <v>0.02</v>
      </c>
      <c r="I261" s="95">
        <v>0.01</v>
      </c>
      <c r="J261" s="95">
        <v>10</v>
      </c>
      <c r="K261" s="95">
        <v>0</v>
      </c>
      <c r="L261" s="95">
        <v>0.45</v>
      </c>
      <c r="M261" s="95">
        <v>16</v>
      </c>
      <c r="N261" s="95">
        <v>11</v>
      </c>
      <c r="O261" s="95">
        <v>9</v>
      </c>
      <c r="P261" s="95">
        <v>2.2000000000000002</v>
      </c>
      <c r="Q261" s="95">
        <v>35</v>
      </c>
      <c r="R261" s="95">
        <v>2.4</v>
      </c>
    </row>
    <row r="262" spans="1:18" ht="13.8" thickBot="1" x14ac:dyDescent="0.3">
      <c r="A262" s="30"/>
      <c r="B262" s="31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1:18" ht="13.8" thickBot="1" x14ac:dyDescent="0.3">
      <c r="A263" s="82"/>
      <c r="B263" s="63" t="s">
        <v>71</v>
      </c>
      <c r="C263" s="94">
        <f t="shared" ref="C263:R263" si="25">SUM(C256:C262)</f>
        <v>575</v>
      </c>
      <c r="D263" s="94">
        <f t="shared" si="25"/>
        <v>19.350000000000005</v>
      </c>
      <c r="E263" s="94">
        <f t="shared" si="25"/>
        <v>16.329999999999998</v>
      </c>
      <c r="F263" s="94">
        <f t="shared" si="25"/>
        <v>98.95</v>
      </c>
      <c r="G263" s="94">
        <v>684.2</v>
      </c>
      <c r="H263" s="94">
        <f t="shared" si="25"/>
        <v>3.1500000000000004</v>
      </c>
      <c r="I263" s="94">
        <f t="shared" si="25"/>
        <v>3.3999999999999995</v>
      </c>
      <c r="J263" s="94">
        <f t="shared" si="25"/>
        <v>15.5</v>
      </c>
      <c r="K263" s="94">
        <f t="shared" si="25"/>
        <v>5.8199999999999994</v>
      </c>
      <c r="L263" s="94">
        <f t="shared" si="25"/>
        <v>5.7600000000000007</v>
      </c>
      <c r="M263" s="94">
        <f t="shared" si="25"/>
        <v>82.02</v>
      </c>
      <c r="N263" s="94">
        <f t="shared" si="25"/>
        <v>341.7</v>
      </c>
      <c r="O263" s="94">
        <f t="shared" si="25"/>
        <v>151.54999999999998</v>
      </c>
      <c r="P263" s="94">
        <f t="shared" si="25"/>
        <v>13.21</v>
      </c>
      <c r="Q263" s="94">
        <f t="shared" si="25"/>
        <v>35.4</v>
      </c>
      <c r="R263" s="94">
        <f t="shared" si="25"/>
        <v>2.4</v>
      </c>
    </row>
    <row r="264" spans="1:18" ht="13.8" thickBot="1" x14ac:dyDescent="0.3">
      <c r="A264" s="30"/>
      <c r="B264" s="2"/>
      <c r="C264" s="95"/>
      <c r="D264" s="95"/>
      <c r="E264" s="109"/>
      <c r="F264" s="109"/>
      <c r="G264" s="109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1:18" ht="13.8" thickBot="1" x14ac:dyDescent="0.3">
      <c r="A265" s="30"/>
      <c r="B265" s="63" t="s">
        <v>12</v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1:18" ht="13.8" thickBot="1" x14ac:dyDescent="0.3">
      <c r="A266" s="160">
        <v>71</v>
      </c>
      <c r="B266" s="31" t="s">
        <v>91</v>
      </c>
      <c r="C266" s="95">
        <v>100</v>
      </c>
      <c r="D266" s="95">
        <v>0.7</v>
      </c>
      <c r="E266" s="95">
        <v>0.1</v>
      </c>
      <c r="F266" s="95">
        <v>1.9</v>
      </c>
      <c r="G266" s="95">
        <v>12</v>
      </c>
      <c r="H266" s="95">
        <v>0.03</v>
      </c>
      <c r="I266" s="95">
        <v>0.02</v>
      </c>
      <c r="J266" s="95">
        <v>7.35</v>
      </c>
      <c r="K266" s="95">
        <v>0</v>
      </c>
      <c r="L266" s="95">
        <v>0.7</v>
      </c>
      <c r="M266" s="95">
        <v>17</v>
      </c>
      <c r="N266" s="95">
        <v>30</v>
      </c>
      <c r="O266" s="95">
        <v>14</v>
      </c>
      <c r="P266" s="95">
        <v>0.05</v>
      </c>
      <c r="Q266" s="95">
        <v>0.2</v>
      </c>
      <c r="R266" s="95">
        <v>0</v>
      </c>
    </row>
    <row r="267" spans="1:18" ht="13.8" thickBot="1" x14ac:dyDescent="0.3">
      <c r="A267" s="95">
        <v>82</v>
      </c>
      <c r="B267" s="90" t="s">
        <v>135</v>
      </c>
      <c r="C267" s="92">
        <v>250</v>
      </c>
      <c r="D267" s="33">
        <v>1.8</v>
      </c>
      <c r="E267" s="33">
        <v>4.9000000000000004</v>
      </c>
      <c r="F267" s="34">
        <v>10.9</v>
      </c>
      <c r="G267" s="34">
        <v>103.75</v>
      </c>
      <c r="H267" s="33">
        <v>0.04</v>
      </c>
      <c r="I267" s="33">
        <v>0.04</v>
      </c>
      <c r="J267" s="34">
        <v>8.5399999999999991</v>
      </c>
      <c r="K267" s="34">
        <v>0</v>
      </c>
      <c r="L267" s="32">
        <v>1.92</v>
      </c>
      <c r="M267" s="34">
        <v>39.799999999999997</v>
      </c>
      <c r="N267" s="33">
        <v>43.7</v>
      </c>
      <c r="O267" s="34">
        <v>20.9</v>
      </c>
      <c r="P267" s="34">
        <v>0.98</v>
      </c>
      <c r="Q267" s="33">
        <v>0</v>
      </c>
      <c r="R267" s="34">
        <v>0</v>
      </c>
    </row>
    <row r="268" spans="1:18" ht="14.25" customHeight="1" thickBot="1" x14ac:dyDescent="0.3">
      <c r="A268" s="95">
        <v>290</v>
      </c>
      <c r="B268" s="90" t="s">
        <v>124</v>
      </c>
      <c r="C268" s="125" t="s">
        <v>169</v>
      </c>
      <c r="D268" s="111" t="s">
        <v>186</v>
      </c>
      <c r="E268" s="111" t="s">
        <v>187</v>
      </c>
      <c r="F268" s="111" t="s">
        <v>188</v>
      </c>
      <c r="G268" s="111" t="s">
        <v>189</v>
      </c>
      <c r="H268" s="111">
        <f>'[3]лето - осень'!H312</f>
        <v>0.05</v>
      </c>
      <c r="I268" s="111">
        <f>'[3]лето - осень'!I312</f>
        <v>0.09</v>
      </c>
      <c r="J268" s="111">
        <f>'[3]лето - осень'!J312</f>
        <v>1.44</v>
      </c>
      <c r="K268" s="111">
        <f>'[3]лето - осень'!K312</f>
        <v>0.04</v>
      </c>
      <c r="L268" s="111">
        <f>'[3]лето - осень'!L312</f>
        <v>0.96</v>
      </c>
      <c r="M268" s="111">
        <f>'[3]лето - осень'!M312</f>
        <v>38.9</v>
      </c>
      <c r="N268" s="111">
        <f>'[3]лето - осень'!N312</f>
        <v>90.5</v>
      </c>
      <c r="O268" s="111">
        <f>'[3]лето - осень'!O312</f>
        <v>13.14</v>
      </c>
      <c r="P268" s="111">
        <f>'[3]лето - осень'!P312</f>
        <v>0.91</v>
      </c>
      <c r="Q268" s="111">
        <f>'[3]лето - осень'!Q312</f>
        <v>0</v>
      </c>
      <c r="R268" s="111">
        <f>'[3]лето - осень'!R312</f>
        <v>0</v>
      </c>
    </row>
    <row r="269" spans="1:18" ht="13.2" customHeight="1" thickBot="1" x14ac:dyDescent="0.3">
      <c r="A269" s="124" t="s">
        <v>116</v>
      </c>
      <c r="B269" s="90" t="s">
        <v>117</v>
      </c>
      <c r="C269" s="125" t="s">
        <v>173</v>
      </c>
      <c r="D269" s="111" t="s">
        <v>190</v>
      </c>
      <c r="E269" s="111" t="s">
        <v>191</v>
      </c>
      <c r="F269" s="111" t="s">
        <v>192</v>
      </c>
      <c r="G269" s="111" t="s">
        <v>193</v>
      </c>
      <c r="H269" s="111" t="s">
        <v>85</v>
      </c>
      <c r="I269" s="111" t="s">
        <v>70</v>
      </c>
      <c r="J269" s="111">
        <f>'[1]лето - осень'!J278</f>
        <v>0</v>
      </c>
      <c r="K269" s="111">
        <f>'[1]лето - осень'!K278</f>
        <v>0</v>
      </c>
      <c r="L269" s="111">
        <f>'[1]лето - осень'!L278</f>
        <v>0</v>
      </c>
      <c r="M269" s="111" t="s">
        <v>86</v>
      </c>
      <c r="N269" s="111">
        <f>'[1]лето - осень'!N278</f>
        <v>0</v>
      </c>
      <c r="O269" s="111">
        <f>'[1]лето - осень'!O278</f>
        <v>0</v>
      </c>
      <c r="P269" s="111" t="s">
        <v>87</v>
      </c>
      <c r="Q269" s="111">
        <f>'[1]лето - осень'!Q278</f>
        <v>0</v>
      </c>
      <c r="R269" s="111">
        <f>'[1]лето - осень'!R278</f>
        <v>0</v>
      </c>
    </row>
    <row r="270" spans="1:18" ht="13.8" hidden="1" thickBot="1" x14ac:dyDescent="0.3">
      <c r="A270" s="93"/>
      <c r="B270" s="123"/>
      <c r="C270" s="125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1:18" ht="12" customHeight="1" thickBot="1" x14ac:dyDescent="0.3">
      <c r="A271" s="111" t="s">
        <v>125</v>
      </c>
      <c r="B271" s="90" t="s">
        <v>31</v>
      </c>
      <c r="C271" s="125">
        <f>'[3]лето - осень'!C314</f>
        <v>200</v>
      </c>
      <c r="D271" s="111">
        <f>'[3]лето - осень'!D314</f>
        <v>0.66</v>
      </c>
      <c r="E271" s="111">
        <f>'[3]лето - осень'!E314</f>
        <v>0.09</v>
      </c>
      <c r="F271" s="111">
        <f>'[3]лето - осень'!F314</f>
        <v>32.01</v>
      </c>
      <c r="G271" s="111" t="s">
        <v>194</v>
      </c>
      <c r="H271" s="111">
        <f>'[3]лето - осень'!H314</f>
        <v>0.02</v>
      </c>
      <c r="I271" s="111">
        <f>'[3]лето - осень'!I314</f>
        <v>0.02</v>
      </c>
      <c r="J271" s="111">
        <f>'[3]лето - осень'!J314</f>
        <v>0.73</v>
      </c>
      <c r="K271" s="111">
        <f>'[3]лето - осень'!K314</f>
        <v>0</v>
      </c>
      <c r="L271" s="111">
        <f>'[3]лето - осень'!L314</f>
        <v>0</v>
      </c>
      <c r="M271" s="111">
        <f>'[3]лето - осень'!M314</f>
        <v>32.479999999999997</v>
      </c>
      <c r="N271" s="111">
        <f>'[3]лето - осень'!N314</f>
        <v>23.44</v>
      </c>
      <c r="O271" s="111">
        <f>'[3]лето - осень'!O314</f>
        <v>17.46</v>
      </c>
      <c r="P271" s="111">
        <f>'[3]лето - осень'!P314</f>
        <v>0.69</v>
      </c>
      <c r="Q271" s="111">
        <f>'[3]лето - осень'!Q314</f>
        <v>7.0000000000000007E-2</v>
      </c>
      <c r="R271" s="111">
        <f>'[3]лето - осень'!R314</f>
        <v>0</v>
      </c>
    </row>
    <row r="272" spans="1:18" ht="13.8" thickBot="1" x14ac:dyDescent="0.3">
      <c r="A272" s="111" t="s">
        <v>126</v>
      </c>
      <c r="B272" s="90" t="s">
        <v>24</v>
      </c>
      <c r="C272" s="96">
        <v>60</v>
      </c>
      <c r="D272" s="95">
        <v>4.74</v>
      </c>
      <c r="E272" s="95">
        <v>0.6</v>
      </c>
      <c r="F272" s="95">
        <v>28.98</v>
      </c>
      <c r="G272" s="95">
        <v>141.1</v>
      </c>
      <c r="H272" s="95">
        <v>0.06</v>
      </c>
      <c r="I272" s="95">
        <v>0.01</v>
      </c>
      <c r="J272" s="95">
        <v>0</v>
      </c>
      <c r="K272" s="95">
        <v>0</v>
      </c>
      <c r="L272" s="95">
        <v>0.66</v>
      </c>
      <c r="M272" s="95">
        <v>12</v>
      </c>
      <c r="N272" s="95">
        <v>39</v>
      </c>
      <c r="O272" s="95">
        <v>8.4</v>
      </c>
      <c r="P272" s="95">
        <v>0.66</v>
      </c>
      <c r="Q272" s="95">
        <v>0</v>
      </c>
      <c r="R272" s="95">
        <v>0</v>
      </c>
    </row>
    <row r="273" spans="1:18" ht="13.8" thickBot="1" x14ac:dyDescent="0.3">
      <c r="A273" s="122" t="s">
        <v>90</v>
      </c>
      <c r="B273" s="90" t="s">
        <v>26</v>
      </c>
      <c r="C273" s="96">
        <v>40</v>
      </c>
      <c r="D273" s="95">
        <v>2.2400000000000002</v>
      </c>
      <c r="E273" s="95">
        <v>0.44</v>
      </c>
      <c r="F273" s="95">
        <v>19.760000000000002</v>
      </c>
      <c r="G273" s="95">
        <v>92.02</v>
      </c>
      <c r="H273" s="95">
        <v>0.21</v>
      </c>
      <c r="I273" s="95">
        <v>0.14000000000000001</v>
      </c>
      <c r="J273" s="95">
        <v>0.28000000000000003</v>
      </c>
      <c r="K273" s="95">
        <v>0</v>
      </c>
      <c r="L273" s="95">
        <v>0.2</v>
      </c>
      <c r="M273" s="95">
        <v>9.1999999999999993</v>
      </c>
      <c r="N273" s="95">
        <v>42.4</v>
      </c>
      <c r="O273" s="95">
        <v>10</v>
      </c>
      <c r="P273" s="95">
        <v>1.25</v>
      </c>
      <c r="Q273" s="95">
        <v>0.46</v>
      </c>
      <c r="R273" s="95">
        <v>0</v>
      </c>
    </row>
    <row r="274" spans="1:18" ht="13.8" thickBot="1" x14ac:dyDescent="0.3">
      <c r="A274" s="30"/>
      <c r="B274" s="31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1:18" ht="13.8" thickBot="1" x14ac:dyDescent="0.3">
      <c r="A275" s="30"/>
      <c r="B275" s="41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1:18" ht="13.8" thickBot="1" x14ac:dyDescent="0.3">
      <c r="A276" s="30"/>
      <c r="B276" s="89" t="s">
        <v>78</v>
      </c>
      <c r="C276" s="94">
        <f>SUM(C265:C275)</f>
        <v>650</v>
      </c>
      <c r="D276" s="94">
        <f>SUM(D265:D275)</f>
        <v>10.14</v>
      </c>
      <c r="E276" s="94">
        <f>SUM(E265:E275)</f>
        <v>6.13</v>
      </c>
      <c r="F276" s="94">
        <f>SUM(F265:F275)</f>
        <v>93.550000000000011</v>
      </c>
      <c r="G276" s="94">
        <v>931.17</v>
      </c>
      <c r="H276" s="94">
        <f t="shared" ref="H276:R276" si="26">SUM(H265:H275)</f>
        <v>0.41000000000000003</v>
      </c>
      <c r="I276" s="94">
        <f t="shared" si="26"/>
        <v>0.32</v>
      </c>
      <c r="J276" s="94">
        <f t="shared" si="26"/>
        <v>18.34</v>
      </c>
      <c r="K276" s="94">
        <f t="shared" si="26"/>
        <v>0.04</v>
      </c>
      <c r="L276" s="94">
        <f t="shared" si="26"/>
        <v>4.4400000000000004</v>
      </c>
      <c r="M276" s="94">
        <f t="shared" si="26"/>
        <v>149.37999999999997</v>
      </c>
      <c r="N276" s="94">
        <f t="shared" si="26"/>
        <v>269.03999999999996</v>
      </c>
      <c r="O276" s="94">
        <f t="shared" si="26"/>
        <v>83.9</v>
      </c>
      <c r="P276" s="94">
        <f t="shared" si="26"/>
        <v>4.54</v>
      </c>
      <c r="Q276" s="94">
        <f t="shared" si="26"/>
        <v>0.73</v>
      </c>
      <c r="R276" s="94">
        <f t="shared" si="26"/>
        <v>0</v>
      </c>
    </row>
    <row r="277" spans="1:18" ht="14.4" hidden="1" thickBot="1" x14ac:dyDescent="0.35">
      <c r="A277" s="97"/>
      <c r="B277" s="98" t="s">
        <v>10</v>
      </c>
      <c r="C277" s="99"/>
      <c r="D277" s="99">
        <v>77</v>
      </c>
      <c r="E277" s="100">
        <v>79</v>
      </c>
      <c r="F277" s="100">
        <v>335</v>
      </c>
      <c r="G277" s="100">
        <v>2350</v>
      </c>
      <c r="H277" s="100">
        <v>1.2</v>
      </c>
      <c r="I277" s="100">
        <v>1.4</v>
      </c>
      <c r="J277" s="100">
        <v>60</v>
      </c>
      <c r="K277" s="100">
        <v>0.7</v>
      </c>
      <c r="L277" s="100">
        <v>10</v>
      </c>
      <c r="M277" s="100">
        <v>1100</v>
      </c>
      <c r="N277" s="100">
        <v>1650</v>
      </c>
      <c r="O277" s="100">
        <v>250</v>
      </c>
      <c r="P277" s="100">
        <v>12</v>
      </c>
      <c r="Q277" s="100">
        <v>10</v>
      </c>
      <c r="R277" s="100">
        <v>0.1</v>
      </c>
    </row>
    <row r="278" spans="1:18" ht="14.4" hidden="1" thickBot="1" x14ac:dyDescent="0.35">
      <c r="A278" s="101"/>
      <c r="B278" s="102" t="s">
        <v>11</v>
      </c>
      <c r="C278" s="103"/>
      <c r="D278" s="103">
        <f>D280-D277</f>
        <v>-47.509999999999991</v>
      </c>
      <c r="E278" s="103">
        <f t="shared" ref="E278:R278" si="27">E280-E277</f>
        <v>-56.540000000000006</v>
      </c>
      <c r="F278" s="103">
        <f t="shared" si="27"/>
        <v>-142.5</v>
      </c>
      <c r="G278" s="103">
        <f t="shared" si="27"/>
        <v>-734.63000000000011</v>
      </c>
      <c r="H278" s="103">
        <f t="shared" si="27"/>
        <v>2.3600000000000003</v>
      </c>
      <c r="I278" s="103">
        <f t="shared" si="27"/>
        <v>2.3199999999999994</v>
      </c>
      <c r="J278" s="103">
        <f t="shared" si="27"/>
        <v>-26.159999999999997</v>
      </c>
      <c r="K278" s="103">
        <f t="shared" si="27"/>
        <v>5.1599999999999993</v>
      </c>
      <c r="L278" s="103">
        <f t="shared" si="27"/>
        <v>0.20000000000000107</v>
      </c>
      <c r="M278" s="103">
        <f t="shared" si="27"/>
        <v>-868.6</v>
      </c>
      <c r="N278" s="103">
        <f t="shared" si="27"/>
        <v>-1039.26</v>
      </c>
      <c r="O278" s="103">
        <f t="shared" si="27"/>
        <v>-14.550000000000011</v>
      </c>
      <c r="P278" s="103">
        <f t="shared" si="27"/>
        <v>5.75</v>
      </c>
      <c r="Q278" s="103">
        <f t="shared" si="27"/>
        <v>26.129999999999995</v>
      </c>
      <c r="R278" s="103">
        <f t="shared" si="27"/>
        <v>2.2999999999999998</v>
      </c>
    </row>
    <row r="279" spans="1:18" ht="13.8" thickBot="1" x14ac:dyDescent="0.3">
      <c r="A279" s="30"/>
      <c r="B279" s="2"/>
      <c r="C279" s="3"/>
      <c r="D279" s="3"/>
      <c r="E279" s="4"/>
      <c r="F279" s="4"/>
      <c r="G279" s="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8" thickBot="1" x14ac:dyDescent="0.3">
      <c r="A280" s="129"/>
      <c r="B280" s="130" t="s">
        <v>74</v>
      </c>
      <c r="C280" s="129"/>
      <c r="D280" s="131">
        <f t="shared" ref="D280:R280" si="28">D276+D263</f>
        <v>29.490000000000006</v>
      </c>
      <c r="E280" s="131">
        <f t="shared" si="28"/>
        <v>22.459999999999997</v>
      </c>
      <c r="F280" s="131">
        <f t="shared" si="28"/>
        <v>192.5</v>
      </c>
      <c r="G280" s="131">
        <f t="shared" si="28"/>
        <v>1615.37</v>
      </c>
      <c r="H280" s="131">
        <f t="shared" si="28"/>
        <v>3.5600000000000005</v>
      </c>
      <c r="I280" s="131">
        <f t="shared" si="28"/>
        <v>3.7199999999999993</v>
      </c>
      <c r="J280" s="131">
        <f t="shared" si="28"/>
        <v>33.840000000000003</v>
      </c>
      <c r="K280" s="131">
        <f t="shared" si="28"/>
        <v>5.8599999999999994</v>
      </c>
      <c r="L280" s="131">
        <f t="shared" si="28"/>
        <v>10.200000000000001</v>
      </c>
      <c r="M280" s="131">
        <f t="shared" si="28"/>
        <v>231.39999999999998</v>
      </c>
      <c r="N280" s="131">
        <f t="shared" si="28"/>
        <v>610.74</v>
      </c>
      <c r="O280" s="131">
        <f t="shared" si="28"/>
        <v>235.45</v>
      </c>
      <c r="P280" s="131">
        <f t="shared" si="28"/>
        <v>17.75</v>
      </c>
      <c r="Q280" s="131">
        <f t="shared" si="28"/>
        <v>36.129999999999995</v>
      </c>
      <c r="R280" s="131">
        <f t="shared" si="28"/>
        <v>2.4</v>
      </c>
    </row>
    <row r="281" spans="1:18" ht="13.8" thickBot="1" x14ac:dyDescent="0.3">
      <c r="A281" s="201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</row>
    <row r="282" spans="1:18" ht="15.6" x14ac:dyDescent="0.3">
      <c r="A282" s="53" t="s">
        <v>108</v>
      </c>
      <c r="B282" s="164" t="s">
        <v>127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x14ac:dyDescent="0.25">
      <c r="A283" s="53" t="s">
        <v>19</v>
      </c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x14ac:dyDescent="0.25">
      <c r="A284" s="53" t="s">
        <v>29</v>
      </c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x14ac:dyDescent="0.25">
      <c r="A285" s="16" t="s">
        <v>77</v>
      </c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3.8" thickBot="1" x14ac:dyDescent="0.3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3.8" thickBot="1" x14ac:dyDescent="0.3">
      <c r="A287" s="213" t="s">
        <v>14</v>
      </c>
      <c r="B287" s="47" t="s">
        <v>3</v>
      </c>
      <c r="C287" s="216" t="s">
        <v>4</v>
      </c>
      <c r="D287" s="218" t="s">
        <v>1</v>
      </c>
      <c r="E287" s="219"/>
      <c r="F287" s="220"/>
      <c r="G287" s="224" t="s">
        <v>5</v>
      </c>
      <c r="H287" s="227" t="s">
        <v>6</v>
      </c>
      <c r="I287" s="228"/>
      <c r="J287" s="228"/>
      <c r="K287" s="228"/>
      <c r="L287" s="229"/>
      <c r="M287" s="233" t="s">
        <v>9</v>
      </c>
      <c r="N287" s="234"/>
      <c r="O287" s="234"/>
      <c r="P287" s="234"/>
      <c r="Q287" s="234"/>
      <c r="R287" s="235"/>
    </row>
    <row r="288" spans="1:18" ht="13.8" thickBot="1" x14ac:dyDescent="0.3">
      <c r="A288" s="214"/>
      <c r="B288" s="47" t="s">
        <v>7</v>
      </c>
      <c r="C288" s="217"/>
      <c r="D288" s="221"/>
      <c r="E288" s="222"/>
      <c r="F288" s="223"/>
      <c r="G288" s="225"/>
      <c r="H288" s="230"/>
      <c r="I288" s="231"/>
      <c r="J288" s="231"/>
      <c r="K288" s="231"/>
      <c r="L288" s="232"/>
      <c r="M288" s="236"/>
      <c r="N288" s="237"/>
      <c r="O288" s="237"/>
      <c r="P288" s="237"/>
      <c r="Q288" s="237"/>
      <c r="R288" s="238"/>
    </row>
    <row r="289" spans="1:19" ht="13.8" thickBot="1" x14ac:dyDescent="0.3">
      <c r="A289" s="215"/>
      <c r="B289" s="17"/>
      <c r="C289" s="39" t="s">
        <v>0</v>
      </c>
      <c r="D289" s="203" t="s">
        <v>0</v>
      </c>
      <c r="E289" s="204"/>
      <c r="F289" s="205"/>
      <c r="G289" s="226"/>
      <c r="H289" s="206" t="s">
        <v>8</v>
      </c>
      <c r="I289" s="207"/>
      <c r="J289" s="207"/>
      <c r="K289" s="207"/>
      <c r="L289" s="208"/>
      <c r="M289" s="209" t="s">
        <v>8</v>
      </c>
      <c r="N289" s="210"/>
      <c r="O289" s="210"/>
      <c r="P289" s="210"/>
      <c r="Q289" s="210"/>
      <c r="R289" s="211"/>
    </row>
    <row r="290" spans="1:19" ht="27" thickBot="1" x14ac:dyDescent="0.3">
      <c r="A290" s="17"/>
      <c r="B290" s="17"/>
      <c r="C290" s="17"/>
      <c r="D290" s="45" t="s">
        <v>46</v>
      </c>
      <c r="E290" s="45" t="s">
        <v>47</v>
      </c>
      <c r="F290" s="46" t="s">
        <v>48</v>
      </c>
      <c r="G290" s="45" t="s">
        <v>49</v>
      </c>
      <c r="H290" s="66" t="s">
        <v>2</v>
      </c>
      <c r="I290" s="47" t="s">
        <v>50</v>
      </c>
      <c r="J290" s="46" t="s">
        <v>51</v>
      </c>
      <c r="K290" s="48" t="s">
        <v>15</v>
      </c>
      <c r="L290" s="46" t="s">
        <v>52</v>
      </c>
      <c r="M290" s="22" t="s">
        <v>53</v>
      </c>
      <c r="N290" s="23" t="s">
        <v>54</v>
      </c>
      <c r="O290" s="22" t="s">
        <v>55</v>
      </c>
      <c r="P290" s="22" t="s">
        <v>56</v>
      </c>
      <c r="Q290" s="24" t="s">
        <v>57</v>
      </c>
      <c r="R290" s="47" t="s">
        <v>58</v>
      </c>
    </row>
    <row r="291" spans="1:19" ht="13.8" thickBot="1" x14ac:dyDescent="0.3">
      <c r="A291" s="25"/>
      <c r="B291" s="57" t="s">
        <v>13</v>
      </c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5"/>
      <c r="N291" s="25"/>
      <c r="O291" s="25"/>
      <c r="P291" s="25"/>
      <c r="Q291" s="26"/>
      <c r="R291" s="25"/>
    </row>
    <row r="292" spans="1:19" ht="13.8" thickBot="1" x14ac:dyDescent="0.3">
      <c r="A292" s="160">
        <v>71</v>
      </c>
      <c r="B292" s="41" t="s">
        <v>91</v>
      </c>
      <c r="C292" s="160">
        <v>100</v>
      </c>
      <c r="D292" s="33">
        <v>0.7</v>
      </c>
      <c r="E292" s="33">
        <v>0.1</v>
      </c>
      <c r="F292" s="33">
        <v>1.9</v>
      </c>
      <c r="G292" s="33">
        <v>12</v>
      </c>
      <c r="H292" s="33">
        <v>0.03</v>
      </c>
      <c r="I292" s="33">
        <v>0.02</v>
      </c>
      <c r="J292" s="33">
        <v>7.35</v>
      </c>
      <c r="K292" s="33">
        <v>0</v>
      </c>
      <c r="L292" s="33">
        <v>0.7</v>
      </c>
      <c r="M292" s="160">
        <v>17</v>
      </c>
      <c r="N292" s="160">
        <v>30</v>
      </c>
      <c r="O292" s="160">
        <v>14</v>
      </c>
      <c r="P292" s="160">
        <v>0.05</v>
      </c>
      <c r="Q292" s="33">
        <v>0.2</v>
      </c>
      <c r="R292" s="160">
        <v>0</v>
      </c>
    </row>
    <row r="293" spans="1:19" ht="15.75" customHeight="1" thickBot="1" x14ac:dyDescent="0.3">
      <c r="A293" s="92">
        <v>234</v>
      </c>
      <c r="B293" s="90" t="s">
        <v>151</v>
      </c>
      <c r="C293" s="92" t="s">
        <v>145</v>
      </c>
      <c r="D293" s="33">
        <v>8.1999999999999993</v>
      </c>
      <c r="E293" s="33">
        <v>6.64</v>
      </c>
      <c r="F293" s="34">
        <v>11.29</v>
      </c>
      <c r="G293" s="34">
        <v>135</v>
      </c>
      <c r="H293" s="34">
        <v>0.09</v>
      </c>
      <c r="I293" s="34">
        <v>0</v>
      </c>
      <c r="J293" s="34">
        <v>0</v>
      </c>
      <c r="K293" s="34">
        <v>0.05</v>
      </c>
      <c r="L293" s="34">
        <v>4.1399999999999997</v>
      </c>
      <c r="M293" s="34">
        <v>46.8</v>
      </c>
      <c r="N293" s="33">
        <v>163.80000000000001</v>
      </c>
      <c r="O293" s="34">
        <v>18.09</v>
      </c>
      <c r="P293" s="34">
        <v>1.44</v>
      </c>
      <c r="Q293" s="34">
        <v>0</v>
      </c>
      <c r="R293" s="34">
        <v>0</v>
      </c>
    </row>
    <row r="294" spans="1:19" ht="13.8" thickBot="1" x14ac:dyDescent="0.3">
      <c r="A294" s="92">
        <v>310</v>
      </c>
      <c r="B294" s="90" t="s">
        <v>45</v>
      </c>
      <c r="C294" s="96">
        <v>180</v>
      </c>
      <c r="D294" s="95">
        <v>3.46</v>
      </c>
      <c r="E294" s="95">
        <v>5.2</v>
      </c>
      <c r="F294" s="95">
        <v>27.6</v>
      </c>
      <c r="G294" s="95" t="s">
        <v>195</v>
      </c>
      <c r="H294" s="95">
        <v>0.18</v>
      </c>
      <c r="I294" s="95">
        <v>0.126</v>
      </c>
      <c r="J294" s="95">
        <v>24.7</v>
      </c>
      <c r="K294" s="95">
        <v>3.5999999999999997E-2</v>
      </c>
      <c r="L294" s="95">
        <v>0.252</v>
      </c>
      <c r="M294" s="95">
        <v>23.4</v>
      </c>
      <c r="N294" s="95">
        <v>95.6</v>
      </c>
      <c r="O294" s="95">
        <v>34.799999999999997</v>
      </c>
      <c r="P294" s="95">
        <v>1.4</v>
      </c>
      <c r="Q294" s="95">
        <v>0</v>
      </c>
      <c r="R294" s="95">
        <v>0</v>
      </c>
    </row>
    <row r="295" spans="1:19" ht="13.8" thickBot="1" x14ac:dyDescent="0.3">
      <c r="A295" s="92" t="s">
        <v>90</v>
      </c>
      <c r="B295" s="90" t="s">
        <v>24</v>
      </c>
      <c r="C295" s="96">
        <v>40</v>
      </c>
      <c r="D295" s="95">
        <v>3.16</v>
      </c>
      <c r="E295" s="95">
        <v>0.4</v>
      </c>
      <c r="F295" s="95">
        <v>19.32</v>
      </c>
      <c r="G295" s="95">
        <v>94.1</v>
      </c>
      <c r="H295" s="95">
        <v>0.21</v>
      </c>
      <c r="I295" s="95">
        <v>0.14000000000000001</v>
      </c>
      <c r="J295" s="95">
        <v>0.28000000000000003</v>
      </c>
      <c r="K295" s="95">
        <v>0</v>
      </c>
      <c r="L295" s="95">
        <v>0.2</v>
      </c>
      <c r="M295" s="95">
        <v>9.1999999999999993</v>
      </c>
      <c r="N295" s="95">
        <v>42.4</v>
      </c>
      <c r="O295" s="95">
        <v>10</v>
      </c>
      <c r="P295" s="95">
        <v>1.25</v>
      </c>
      <c r="Q295" s="95">
        <v>0.46</v>
      </c>
      <c r="R295" s="95">
        <v>0</v>
      </c>
    </row>
    <row r="296" spans="1:19" ht="13.8" thickBot="1" x14ac:dyDescent="0.3">
      <c r="A296" s="92" t="s">
        <v>90</v>
      </c>
      <c r="B296" s="90" t="s">
        <v>196</v>
      </c>
      <c r="C296" s="96">
        <v>25</v>
      </c>
      <c r="D296" s="95">
        <v>1.4</v>
      </c>
      <c r="E296" s="95">
        <v>0.28000000000000003</v>
      </c>
      <c r="F296" s="95">
        <v>12.35</v>
      </c>
      <c r="G296" s="95">
        <v>57.5</v>
      </c>
      <c r="H296" s="95">
        <v>0.02</v>
      </c>
      <c r="I296" s="95">
        <v>0</v>
      </c>
      <c r="J296" s="95">
        <v>0</v>
      </c>
      <c r="K296" s="95">
        <v>0</v>
      </c>
      <c r="L296" s="95">
        <v>0.26</v>
      </c>
      <c r="M296" s="95">
        <v>4.5999999999999996</v>
      </c>
      <c r="N296" s="95">
        <v>17.399999999999999</v>
      </c>
      <c r="O296" s="95">
        <v>6.6</v>
      </c>
      <c r="P296" s="95">
        <v>0.22</v>
      </c>
      <c r="Q296" s="95">
        <v>0.21</v>
      </c>
      <c r="R296" s="95">
        <v>0.01</v>
      </c>
    </row>
    <row r="297" spans="1:19" ht="13.8" thickBot="1" x14ac:dyDescent="0.3">
      <c r="A297" s="156">
        <v>376</v>
      </c>
      <c r="B297" s="59" t="s">
        <v>128</v>
      </c>
      <c r="C297" s="61">
        <v>200</v>
      </c>
      <c r="D297" s="161">
        <v>7.0000000000000007E-2</v>
      </c>
      <c r="E297" s="161">
        <v>0.02</v>
      </c>
      <c r="F297" s="161">
        <v>15</v>
      </c>
      <c r="G297" s="161">
        <v>60</v>
      </c>
      <c r="H297" s="161">
        <v>0</v>
      </c>
      <c r="I297" s="161">
        <v>0</v>
      </c>
      <c r="J297" s="161">
        <v>0.03</v>
      </c>
      <c r="K297" s="161">
        <v>0</v>
      </c>
      <c r="L297" s="161">
        <v>0</v>
      </c>
      <c r="M297" s="161">
        <v>6</v>
      </c>
      <c r="N297" s="161">
        <v>0</v>
      </c>
      <c r="O297" s="161">
        <v>0</v>
      </c>
      <c r="P297" s="161">
        <v>0.4</v>
      </c>
      <c r="Q297" s="95">
        <v>0</v>
      </c>
      <c r="R297" s="95">
        <v>0</v>
      </c>
    </row>
    <row r="298" spans="1:19" ht="13.8" thickBot="1" x14ac:dyDescent="0.3">
      <c r="A298" s="142" t="s">
        <v>90</v>
      </c>
      <c r="B298" s="166" t="s">
        <v>162</v>
      </c>
      <c r="C298" s="111" t="s">
        <v>163</v>
      </c>
      <c r="D298" s="111">
        <v>1.4</v>
      </c>
      <c r="E298" s="111">
        <v>1.6</v>
      </c>
      <c r="F298" s="111">
        <v>15</v>
      </c>
      <c r="G298" s="111">
        <v>90</v>
      </c>
      <c r="H298" s="111">
        <v>0.06</v>
      </c>
      <c r="I298" s="111">
        <v>0.03</v>
      </c>
      <c r="J298" s="111">
        <v>0</v>
      </c>
      <c r="K298" s="111">
        <v>16.66</v>
      </c>
      <c r="L298" s="111">
        <v>0</v>
      </c>
      <c r="M298" s="111">
        <v>29.05</v>
      </c>
      <c r="N298" s="111">
        <v>31.22</v>
      </c>
      <c r="O298" s="111">
        <v>11.5</v>
      </c>
      <c r="P298" s="111">
        <v>0.6</v>
      </c>
      <c r="Q298" s="111">
        <v>0</v>
      </c>
      <c r="R298" s="111">
        <v>0</v>
      </c>
    </row>
    <row r="299" spans="1:19" ht="13.8" thickBot="1" x14ac:dyDescent="0.3">
      <c r="A299" s="30"/>
      <c r="B299" s="31"/>
      <c r="C299" s="95"/>
      <c r="D299" s="95">
        <v>0</v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1:19" ht="13.8" thickBot="1" x14ac:dyDescent="0.3">
      <c r="A300" s="82"/>
      <c r="B300" s="63" t="s">
        <v>71</v>
      </c>
      <c r="C300" s="94">
        <f>SUM(C293:C299)</f>
        <v>445</v>
      </c>
      <c r="D300" s="94">
        <f t="shared" ref="D300:R300" si="29">SUM(D293:D299)</f>
        <v>17.689999999999998</v>
      </c>
      <c r="E300" s="94">
        <f t="shared" si="29"/>
        <v>14.139999999999999</v>
      </c>
      <c r="F300" s="94">
        <f t="shared" si="29"/>
        <v>100.56</v>
      </c>
      <c r="G300" s="94">
        <v>619.41999999999996</v>
      </c>
      <c r="H300" s="94">
        <f t="shared" si="29"/>
        <v>0.56000000000000005</v>
      </c>
      <c r="I300" s="94">
        <f t="shared" si="29"/>
        <v>0.29600000000000004</v>
      </c>
      <c r="J300" s="94">
        <f t="shared" si="29"/>
        <v>25.01</v>
      </c>
      <c r="K300" s="94">
        <f t="shared" si="29"/>
        <v>16.745999999999999</v>
      </c>
      <c r="L300" s="94">
        <f t="shared" si="29"/>
        <v>4.8519999999999994</v>
      </c>
      <c r="M300" s="94">
        <f t="shared" si="29"/>
        <v>119.04999999999998</v>
      </c>
      <c r="N300" s="94">
        <f t="shared" si="29"/>
        <v>350.41999999999996</v>
      </c>
      <c r="O300" s="94">
        <f t="shared" si="29"/>
        <v>80.989999999999995</v>
      </c>
      <c r="P300" s="94">
        <f t="shared" si="29"/>
        <v>5.31</v>
      </c>
      <c r="Q300" s="94">
        <f t="shared" si="29"/>
        <v>0.67</v>
      </c>
      <c r="R300" s="94">
        <f t="shared" si="29"/>
        <v>0.01</v>
      </c>
    </row>
    <row r="301" spans="1:19" ht="14.25" customHeight="1" thickBot="1" x14ac:dyDescent="0.3">
      <c r="A301" s="30"/>
      <c r="B301" s="2"/>
      <c r="C301" s="95"/>
      <c r="D301" s="95"/>
      <c r="E301" s="109"/>
      <c r="F301" s="109"/>
      <c r="G301" s="109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1:19" ht="13.8" thickBot="1" x14ac:dyDescent="0.3">
      <c r="A302" s="30"/>
      <c r="B302" s="63" t="s">
        <v>12</v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1:19" ht="13.8" thickBot="1" x14ac:dyDescent="0.3">
      <c r="A303" s="92">
        <f>A268</f>
        <v>290</v>
      </c>
      <c r="B303" s="90" t="s">
        <v>98</v>
      </c>
      <c r="C303" s="96">
        <v>100</v>
      </c>
      <c r="D303" s="95">
        <v>1.1000000000000001</v>
      </c>
      <c r="E303" s="95">
        <v>0.2</v>
      </c>
      <c r="F303" s="95">
        <v>3.8</v>
      </c>
      <c r="G303" s="95">
        <v>22</v>
      </c>
      <c r="H303" s="95">
        <v>0</v>
      </c>
      <c r="I303" s="95">
        <v>0</v>
      </c>
      <c r="J303" s="95">
        <v>24</v>
      </c>
      <c r="K303" s="95">
        <v>0</v>
      </c>
      <c r="L303" s="95">
        <v>0</v>
      </c>
      <c r="M303" s="95">
        <v>23</v>
      </c>
      <c r="N303" s="95">
        <v>20</v>
      </c>
      <c r="O303" s="95">
        <v>11.66</v>
      </c>
      <c r="P303" s="95">
        <v>0.7</v>
      </c>
      <c r="Q303" s="95">
        <v>0</v>
      </c>
      <c r="R303" s="95">
        <v>0</v>
      </c>
      <c r="S303" s="29"/>
    </row>
    <row r="304" spans="1:19" ht="14.25" customHeight="1" thickBot="1" x14ac:dyDescent="0.3">
      <c r="A304" s="92">
        <v>99</v>
      </c>
      <c r="B304" s="90" t="s">
        <v>129</v>
      </c>
      <c r="C304" s="96">
        <f>[2]меню!C283</f>
        <v>250</v>
      </c>
      <c r="D304" s="95">
        <v>1.59</v>
      </c>
      <c r="E304" s="111" t="s">
        <v>197</v>
      </c>
      <c r="F304" s="95">
        <v>9.15</v>
      </c>
      <c r="G304" s="95">
        <v>95.25</v>
      </c>
      <c r="H304" s="95">
        <v>12.1</v>
      </c>
      <c r="I304" s="95">
        <v>5.3999999999999999E-2</v>
      </c>
      <c r="J304" s="109">
        <v>12.98</v>
      </c>
      <c r="K304" s="109">
        <f>[2]меню!K283</f>
        <v>0</v>
      </c>
      <c r="L304" s="109">
        <f>[2]меню!L283</f>
        <v>3.125</v>
      </c>
      <c r="M304" s="109">
        <v>43.56</v>
      </c>
      <c r="N304" s="109">
        <f>[2]меню!N283</f>
        <v>61.6</v>
      </c>
      <c r="O304" s="109">
        <v>25.94</v>
      </c>
      <c r="P304" s="109">
        <f>[2]меню!P283</f>
        <v>0.97499999999999998</v>
      </c>
      <c r="Q304" s="95">
        <v>6.0999999999999999E-2</v>
      </c>
      <c r="R304" s="95">
        <v>0.3</v>
      </c>
    </row>
    <row r="305" spans="1:18" ht="27" thickBot="1" x14ac:dyDescent="0.3">
      <c r="A305" s="92">
        <v>295</v>
      </c>
      <c r="B305" s="90" t="s">
        <v>152</v>
      </c>
      <c r="C305" s="96" t="s">
        <v>145</v>
      </c>
      <c r="D305" s="95">
        <v>10.050000000000001</v>
      </c>
      <c r="E305" s="95">
        <v>11.34</v>
      </c>
      <c r="F305" s="95">
        <v>11.9</v>
      </c>
      <c r="G305" s="95">
        <v>191</v>
      </c>
      <c r="H305" s="95">
        <v>7.0000000000000007E-2</v>
      </c>
      <c r="I305" s="95">
        <v>0.14000000000000001</v>
      </c>
      <c r="J305" s="95">
        <v>0.51</v>
      </c>
      <c r="K305" s="95">
        <v>81.400000000000006</v>
      </c>
      <c r="L305" s="95">
        <f>L219</f>
        <v>0.03</v>
      </c>
      <c r="M305" s="95">
        <v>78.2</v>
      </c>
      <c r="N305" s="95">
        <v>78.52</v>
      </c>
      <c r="O305" s="95">
        <v>16.16</v>
      </c>
      <c r="P305" s="95">
        <v>28.97</v>
      </c>
      <c r="Q305" s="95">
        <f>Q219</f>
        <v>0</v>
      </c>
      <c r="R305" s="95">
        <f>R219</f>
        <v>0</v>
      </c>
    </row>
    <row r="306" spans="1:18" ht="13.8" thickBot="1" x14ac:dyDescent="0.3">
      <c r="A306" s="124" t="s">
        <v>118</v>
      </c>
      <c r="B306" s="90" t="s">
        <v>153</v>
      </c>
      <c r="C306" s="96">
        <v>180</v>
      </c>
      <c r="D306" s="95">
        <v>7.7</v>
      </c>
      <c r="E306" s="95">
        <v>10.34</v>
      </c>
      <c r="F306" s="95">
        <v>44.14</v>
      </c>
      <c r="G306" s="95">
        <v>300.36</v>
      </c>
      <c r="H306" s="95">
        <v>0.03</v>
      </c>
      <c r="I306" s="95">
        <v>0</v>
      </c>
      <c r="J306" s="95">
        <v>0</v>
      </c>
      <c r="K306" s="95">
        <v>0.03</v>
      </c>
      <c r="L306" s="95">
        <v>0.03</v>
      </c>
      <c r="M306" s="95">
        <v>11</v>
      </c>
      <c r="N306" s="95">
        <v>78</v>
      </c>
      <c r="O306" s="95">
        <v>26</v>
      </c>
      <c r="P306" s="95">
        <v>0.6</v>
      </c>
      <c r="Q306" s="95">
        <v>0</v>
      </c>
      <c r="R306" s="95">
        <v>0</v>
      </c>
    </row>
    <row r="307" spans="1:18" ht="13.8" thickBot="1" x14ac:dyDescent="0.3">
      <c r="A307" s="111" t="s">
        <v>154</v>
      </c>
      <c r="B307" s="90" t="s">
        <v>155</v>
      </c>
      <c r="C307" s="93" t="s">
        <v>84</v>
      </c>
      <c r="D307" s="33">
        <v>1.36</v>
      </c>
      <c r="E307" s="33">
        <v>0</v>
      </c>
      <c r="F307" s="33">
        <v>29.02</v>
      </c>
      <c r="G307" s="33">
        <v>116.9</v>
      </c>
      <c r="H307" s="33">
        <v>0.01</v>
      </c>
      <c r="I307" s="33">
        <v>0.01</v>
      </c>
      <c r="J307" s="34">
        <v>0.9</v>
      </c>
      <c r="K307" s="34">
        <v>0</v>
      </c>
      <c r="L307" s="34">
        <v>0</v>
      </c>
      <c r="M307" s="34">
        <v>14.18</v>
      </c>
      <c r="N307" s="33">
        <v>0</v>
      </c>
      <c r="O307" s="34">
        <v>5.14</v>
      </c>
      <c r="P307" s="34">
        <v>0.95</v>
      </c>
      <c r="Q307" s="33">
        <v>0</v>
      </c>
      <c r="R307" s="34">
        <v>0</v>
      </c>
    </row>
    <row r="308" spans="1:18" ht="13.8" thickBot="1" x14ac:dyDescent="0.3">
      <c r="A308" s="111" t="s">
        <v>126</v>
      </c>
      <c r="B308" s="90" t="s">
        <v>24</v>
      </c>
      <c r="C308" s="96">
        <v>60</v>
      </c>
      <c r="D308" s="95">
        <v>4.74</v>
      </c>
      <c r="E308" s="95">
        <v>0.6</v>
      </c>
      <c r="F308" s="95">
        <v>28.98</v>
      </c>
      <c r="G308" s="95">
        <v>141.1</v>
      </c>
      <c r="H308" s="95">
        <v>0.06</v>
      </c>
      <c r="I308" s="95">
        <v>0.01</v>
      </c>
      <c r="J308" s="95">
        <v>0</v>
      </c>
      <c r="K308" s="95">
        <v>0</v>
      </c>
      <c r="L308" s="95">
        <v>0.66</v>
      </c>
      <c r="M308" s="95">
        <v>12</v>
      </c>
      <c r="N308" s="95">
        <v>39</v>
      </c>
      <c r="O308" s="95">
        <v>8.4</v>
      </c>
      <c r="P308" s="95">
        <v>0.66</v>
      </c>
      <c r="Q308" s="95">
        <v>0</v>
      </c>
      <c r="R308" s="95">
        <v>0</v>
      </c>
    </row>
    <row r="309" spans="1:18" ht="13.8" thickBot="1" x14ac:dyDescent="0.3">
      <c r="A309" s="122" t="s">
        <v>90</v>
      </c>
      <c r="B309" s="90" t="s">
        <v>26</v>
      </c>
      <c r="C309" s="96">
        <v>40</v>
      </c>
      <c r="D309" s="95">
        <v>2.2400000000000002</v>
      </c>
      <c r="E309" s="95">
        <v>0.44</v>
      </c>
      <c r="F309" s="95">
        <v>19.760000000000002</v>
      </c>
      <c r="G309" s="95">
        <v>92.02</v>
      </c>
      <c r="H309" s="95">
        <v>0.21</v>
      </c>
      <c r="I309" s="95">
        <v>0.14000000000000001</v>
      </c>
      <c r="J309" s="95">
        <v>0.28000000000000003</v>
      </c>
      <c r="K309" s="95">
        <v>0</v>
      </c>
      <c r="L309" s="95">
        <v>0.2</v>
      </c>
      <c r="M309" s="95">
        <v>9.1999999999999993</v>
      </c>
      <c r="N309" s="95">
        <v>42.4</v>
      </c>
      <c r="O309" s="95">
        <v>10</v>
      </c>
      <c r="P309" s="95">
        <v>1.25</v>
      </c>
      <c r="Q309" s="95">
        <v>0.46</v>
      </c>
      <c r="R309" s="95">
        <v>0</v>
      </c>
    </row>
    <row r="310" spans="1:18" ht="13.8" thickBot="1" x14ac:dyDescent="0.3">
      <c r="A310" s="30"/>
      <c r="B310" s="41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1:18" ht="13.8" thickBot="1" x14ac:dyDescent="0.3">
      <c r="A311" s="30"/>
      <c r="B311" s="41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1:18" ht="13.8" thickBot="1" x14ac:dyDescent="0.3">
      <c r="A312" s="135"/>
      <c r="B312" s="136" t="s">
        <v>78</v>
      </c>
      <c r="C312" s="137">
        <f t="shared" ref="C312:R312" si="30">SUM(C303:C311)</f>
        <v>630</v>
      </c>
      <c r="D312" s="137">
        <f t="shared" si="30"/>
        <v>28.78</v>
      </c>
      <c r="E312" s="137">
        <f t="shared" si="30"/>
        <v>22.92</v>
      </c>
      <c r="F312" s="137">
        <f t="shared" si="30"/>
        <v>146.75</v>
      </c>
      <c r="G312" s="137">
        <f t="shared" si="30"/>
        <v>958.63</v>
      </c>
      <c r="H312" s="137">
        <f t="shared" si="30"/>
        <v>12.48</v>
      </c>
      <c r="I312" s="137">
        <f t="shared" si="30"/>
        <v>0.35400000000000004</v>
      </c>
      <c r="J312" s="137">
        <f t="shared" si="30"/>
        <v>38.67</v>
      </c>
      <c r="K312" s="137">
        <f t="shared" si="30"/>
        <v>81.430000000000007</v>
      </c>
      <c r="L312" s="137">
        <f t="shared" si="30"/>
        <v>4.0449999999999999</v>
      </c>
      <c r="M312" s="137">
        <f t="shared" si="30"/>
        <v>191.14</v>
      </c>
      <c r="N312" s="137">
        <f t="shared" si="30"/>
        <v>319.52</v>
      </c>
      <c r="O312" s="137">
        <f t="shared" si="30"/>
        <v>103.30000000000001</v>
      </c>
      <c r="P312" s="137">
        <f t="shared" si="30"/>
        <v>34.104999999999997</v>
      </c>
      <c r="Q312" s="137">
        <f t="shared" si="30"/>
        <v>0.52100000000000002</v>
      </c>
      <c r="R312" s="137">
        <f t="shared" si="30"/>
        <v>0.3</v>
      </c>
    </row>
    <row r="313" spans="1:18" ht="14.4" hidden="1" thickBot="1" x14ac:dyDescent="0.35">
      <c r="A313" s="97"/>
      <c r="B313" s="98" t="s">
        <v>10</v>
      </c>
      <c r="C313" s="99"/>
      <c r="D313" s="99">
        <v>77</v>
      </c>
      <c r="E313" s="100">
        <v>79</v>
      </c>
      <c r="F313" s="100">
        <v>335</v>
      </c>
      <c r="G313" s="100">
        <v>2350</v>
      </c>
      <c r="H313" s="100">
        <v>1.2</v>
      </c>
      <c r="I313" s="100">
        <v>1.4</v>
      </c>
      <c r="J313" s="100">
        <v>60</v>
      </c>
      <c r="K313" s="100">
        <v>0.7</v>
      </c>
      <c r="L313" s="100">
        <v>10</v>
      </c>
      <c r="M313" s="100">
        <v>1100</v>
      </c>
      <c r="N313" s="100">
        <v>1650</v>
      </c>
      <c r="O313" s="100">
        <v>250</v>
      </c>
      <c r="P313" s="100">
        <v>12</v>
      </c>
      <c r="Q313" s="100">
        <v>10</v>
      </c>
      <c r="R313" s="100">
        <v>0.1</v>
      </c>
    </row>
    <row r="314" spans="1:18" ht="14.4" hidden="1" thickBot="1" x14ac:dyDescent="0.35">
      <c r="A314" s="101"/>
      <c r="B314" s="102" t="s">
        <v>11</v>
      </c>
      <c r="C314" s="103"/>
      <c r="D314" s="103">
        <f>D316-D313</f>
        <v>-30.53</v>
      </c>
      <c r="E314" s="103">
        <f t="shared" ref="E314:R314" si="31">E316-E313</f>
        <v>-41.94</v>
      </c>
      <c r="F314" s="103">
        <f t="shared" si="31"/>
        <v>-87.69</v>
      </c>
      <c r="G314" s="103">
        <f t="shared" si="31"/>
        <v>-771.95</v>
      </c>
      <c r="H314" s="103">
        <f t="shared" si="31"/>
        <v>11.840000000000002</v>
      </c>
      <c r="I314" s="103">
        <f t="shared" si="31"/>
        <v>-0.74999999999999978</v>
      </c>
      <c r="J314" s="103">
        <f t="shared" si="31"/>
        <v>3.6800000000000068</v>
      </c>
      <c r="K314" s="103">
        <f t="shared" si="31"/>
        <v>97.475999999999999</v>
      </c>
      <c r="L314" s="103">
        <f t="shared" si="31"/>
        <v>-1.1030000000000015</v>
      </c>
      <c r="M314" s="103">
        <f t="shared" si="31"/>
        <v>-789.81000000000006</v>
      </c>
      <c r="N314" s="103">
        <f t="shared" si="31"/>
        <v>-980.06000000000006</v>
      </c>
      <c r="O314" s="103">
        <f t="shared" si="31"/>
        <v>-65.70999999999998</v>
      </c>
      <c r="P314" s="103">
        <f t="shared" si="31"/>
        <v>27.414999999999999</v>
      </c>
      <c r="Q314" s="103">
        <f t="shared" si="31"/>
        <v>-8.8089999999999993</v>
      </c>
      <c r="R314" s="103">
        <f t="shared" si="31"/>
        <v>0.21</v>
      </c>
    </row>
    <row r="315" spans="1:18" ht="13.8" thickBot="1" x14ac:dyDescent="0.3">
      <c r="A315" s="30"/>
      <c r="B315" s="2"/>
      <c r="C315" s="3"/>
      <c r="D315" s="3"/>
      <c r="E315" s="4"/>
      <c r="F315" s="4"/>
      <c r="G315" s="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8" thickBot="1" x14ac:dyDescent="0.3">
      <c r="A316" s="129"/>
      <c r="B316" s="130" t="s">
        <v>74</v>
      </c>
      <c r="C316" s="129"/>
      <c r="D316" s="131">
        <f t="shared" ref="D316:R316" si="32">D300+D312</f>
        <v>46.47</v>
      </c>
      <c r="E316" s="131">
        <f t="shared" si="32"/>
        <v>37.06</v>
      </c>
      <c r="F316" s="131">
        <f t="shared" si="32"/>
        <v>247.31</v>
      </c>
      <c r="G316" s="131">
        <f t="shared" si="32"/>
        <v>1578.05</v>
      </c>
      <c r="H316" s="131">
        <f t="shared" si="32"/>
        <v>13.040000000000001</v>
      </c>
      <c r="I316" s="131">
        <f t="shared" si="32"/>
        <v>0.65000000000000013</v>
      </c>
      <c r="J316" s="131">
        <f t="shared" si="32"/>
        <v>63.680000000000007</v>
      </c>
      <c r="K316" s="131">
        <f t="shared" si="32"/>
        <v>98.176000000000002</v>
      </c>
      <c r="L316" s="131">
        <f t="shared" si="32"/>
        <v>8.8969999999999985</v>
      </c>
      <c r="M316" s="131">
        <f t="shared" si="32"/>
        <v>310.18999999999994</v>
      </c>
      <c r="N316" s="131">
        <f t="shared" si="32"/>
        <v>669.93999999999994</v>
      </c>
      <c r="O316" s="131">
        <f t="shared" si="32"/>
        <v>184.29000000000002</v>
      </c>
      <c r="P316" s="131">
        <f t="shared" si="32"/>
        <v>39.414999999999999</v>
      </c>
      <c r="Q316" s="131">
        <f t="shared" si="32"/>
        <v>1.1910000000000001</v>
      </c>
      <c r="R316" s="131">
        <f t="shared" si="32"/>
        <v>0.31</v>
      </c>
    </row>
    <row r="317" spans="1:18" x14ac:dyDescent="0.25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</row>
    <row r="318" spans="1:18" x14ac:dyDescent="0.25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</row>
    <row r="319" spans="1:18" ht="15.6" x14ac:dyDescent="0.25">
      <c r="A319" s="53" t="s">
        <v>198</v>
      </c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x14ac:dyDescent="0.25">
      <c r="A320" s="53" t="s">
        <v>19</v>
      </c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9" x14ac:dyDescent="0.25">
      <c r="A321" s="53" t="s">
        <v>29</v>
      </c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9" x14ac:dyDescent="0.25">
      <c r="A322" s="16" t="s">
        <v>77</v>
      </c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9" ht="13.8" thickBot="1" x14ac:dyDescent="0.3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9" ht="13.8" thickBot="1" x14ac:dyDescent="0.3">
      <c r="A324" s="213" t="s">
        <v>14</v>
      </c>
      <c r="B324" s="47" t="s">
        <v>3</v>
      </c>
      <c r="C324" s="216" t="s">
        <v>4</v>
      </c>
      <c r="D324" s="218" t="s">
        <v>1</v>
      </c>
      <c r="E324" s="219"/>
      <c r="F324" s="220"/>
      <c r="G324" s="224" t="s">
        <v>5</v>
      </c>
      <c r="H324" s="227" t="s">
        <v>6</v>
      </c>
      <c r="I324" s="228"/>
      <c r="J324" s="228"/>
      <c r="K324" s="228"/>
      <c r="L324" s="229"/>
      <c r="M324" s="233" t="s">
        <v>9</v>
      </c>
      <c r="N324" s="234"/>
      <c r="O324" s="234"/>
      <c r="P324" s="234"/>
      <c r="Q324" s="234"/>
      <c r="R324" s="235"/>
    </row>
    <row r="325" spans="1:19" ht="13.8" thickBot="1" x14ac:dyDescent="0.3">
      <c r="A325" s="214"/>
      <c r="B325" s="47" t="s">
        <v>7</v>
      </c>
      <c r="C325" s="217"/>
      <c r="D325" s="221"/>
      <c r="E325" s="222"/>
      <c r="F325" s="223"/>
      <c r="G325" s="225"/>
      <c r="H325" s="230"/>
      <c r="I325" s="231"/>
      <c r="J325" s="231"/>
      <c r="K325" s="231"/>
      <c r="L325" s="232"/>
      <c r="M325" s="236"/>
      <c r="N325" s="237"/>
      <c r="O325" s="237"/>
      <c r="P325" s="237"/>
      <c r="Q325" s="237"/>
      <c r="R325" s="238"/>
    </row>
    <row r="326" spans="1:19" ht="15" customHeight="1" thickBot="1" x14ac:dyDescent="0.3">
      <c r="A326" s="215"/>
      <c r="B326" s="17"/>
      <c r="C326" s="39" t="s">
        <v>0</v>
      </c>
      <c r="D326" s="203" t="s">
        <v>0</v>
      </c>
      <c r="E326" s="204"/>
      <c r="F326" s="205"/>
      <c r="G326" s="226"/>
      <c r="H326" s="206" t="s">
        <v>8</v>
      </c>
      <c r="I326" s="207"/>
      <c r="J326" s="207"/>
      <c r="K326" s="207"/>
      <c r="L326" s="208"/>
      <c r="M326" s="209" t="s">
        <v>8</v>
      </c>
      <c r="N326" s="210"/>
      <c r="O326" s="210"/>
      <c r="P326" s="210"/>
      <c r="Q326" s="210"/>
      <c r="R326" s="211"/>
    </row>
    <row r="327" spans="1:19" ht="27" thickBot="1" x14ac:dyDescent="0.3">
      <c r="A327" s="17"/>
      <c r="B327" s="17"/>
      <c r="C327" s="17"/>
      <c r="D327" s="45" t="s">
        <v>46</v>
      </c>
      <c r="E327" s="45" t="s">
        <v>47</v>
      </c>
      <c r="F327" s="46" t="s">
        <v>48</v>
      </c>
      <c r="G327" s="45" t="s">
        <v>49</v>
      </c>
      <c r="H327" s="66" t="s">
        <v>2</v>
      </c>
      <c r="I327" s="47" t="s">
        <v>50</v>
      </c>
      <c r="J327" s="46" t="s">
        <v>51</v>
      </c>
      <c r="K327" s="48" t="s">
        <v>15</v>
      </c>
      <c r="L327" s="46" t="s">
        <v>52</v>
      </c>
      <c r="M327" s="22" t="s">
        <v>53</v>
      </c>
      <c r="N327" s="23" t="s">
        <v>54</v>
      </c>
      <c r="O327" s="22" t="s">
        <v>55</v>
      </c>
      <c r="P327" s="22" t="s">
        <v>56</v>
      </c>
      <c r="Q327" s="24" t="s">
        <v>57</v>
      </c>
      <c r="R327" s="47" t="s">
        <v>58</v>
      </c>
    </row>
    <row r="328" spans="1:19" ht="13.8" thickBot="1" x14ac:dyDescent="0.3">
      <c r="A328" s="25"/>
      <c r="B328" s="57" t="s">
        <v>13</v>
      </c>
      <c r="C328" s="25"/>
      <c r="D328" s="26"/>
      <c r="E328" s="26"/>
      <c r="F328" s="26"/>
      <c r="G328" s="26"/>
      <c r="H328" s="26"/>
      <c r="I328" s="26"/>
      <c r="J328" s="26"/>
      <c r="K328" s="26"/>
      <c r="L328" s="26"/>
      <c r="M328" s="25"/>
      <c r="N328" s="25"/>
      <c r="O328" s="25"/>
      <c r="P328" s="25"/>
      <c r="Q328" s="26"/>
      <c r="R328" s="25"/>
    </row>
    <row r="329" spans="1:19" ht="17.25" customHeight="1" thickBot="1" x14ac:dyDescent="0.3">
      <c r="A329" s="92">
        <v>188</v>
      </c>
      <c r="B329" s="90" t="s">
        <v>110</v>
      </c>
      <c r="C329" s="96">
        <f>'[3]лето - осень'!C376</f>
        <v>200</v>
      </c>
      <c r="D329" s="95">
        <v>10.54</v>
      </c>
      <c r="E329" s="95" t="s">
        <v>199</v>
      </c>
      <c r="F329" s="95">
        <v>54.38</v>
      </c>
      <c r="G329" s="95">
        <v>401.88</v>
      </c>
      <c r="H329" s="95">
        <v>0.2</v>
      </c>
      <c r="I329" s="95">
        <f>'[3]лето - осень'!I376</f>
        <v>0.75</v>
      </c>
      <c r="J329" s="95">
        <f>'[3]лето - осень'!J376</f>
        <v>1.23</v>
      </c>
      <c r="K329" s="95">
        <f>'[3]лето - осень'!K376</f>
        <v>0.16800000000000001</v>
      </c>
      <c r="L329" s="95">
        <f>'[3]лето - осень'!L376</f>
        <v>1.23</v>
      </c>
      <c r="M329" s="95">
        <f>'[3]лето - осень'!M376</f>
        <v>508</v>
      </c>
      <c r="N329" s="95">
        <f>'[3]лето - осень'!N376</f>
        <v>562</v>
      </c>
      <c r="O329" s="95">
        <f>'[3]лето - осень'!O376</f>
        <v>75.599999999999994</v>
      </c>
      <c r="P329" s="95">
        <f>'[3]лето - осень'!P376</f>
        <v>2.27</v>
      </c>
      <c r="Q329" s="95">
        <f>'[3]лето - осень'!Q376</f>
        <v>0</v>
      </c>
      <c r="R329" s="95">
        <f>'[3]лето - осень'!R376</f>
        <v>0</v>
      </c>
      <c r="S329" s="13"/>
    </row>
    <row r="330" spans="1:19" ht="13.8" thickBot="1" x14ac:dyDescent="0.3">
      <c r="A330" s="92" t="s">
        <v>90</v>
      </c>
      <c r="B330" s="90" t="s">
        <v>109</v>
      </c>
      <c r="C330" s="96">
        <f>'[3]лето - осень'!C377</f>
        <v>30</v>
      </c>
      <c r="D330" s="95">
        <v>2.34</v>
      </c>
      <c r="E330" s="95">
        <v>2.6</v>
      </c>
      <c r="F330" s="95">
        <v>16.32</v>
      </c>
      <c r="G330" s="95">
        <v>96.3</v>
      </c>
      <c r="H330" s="95">
        <f>'[3]лето - осень'!H377</f>
        <v>0</v>
      </c>
      <c r="I330" s="95">
        <f>'[3]лето - осень'!I377</f>
        <v>7.0000000000000007E-2</v>
      </c>
      <c r="J330" s="95">
        <f>'[3]лето - осень'!J377</f>
        <v>0.96</v>
      </c>
      <c r="K330" s="95">
        <f>'[3]лето - осень'!K377</f>
        <v>0</v>
      </c>
      <c r="L330" s="95">
        <f>'[3]лето - осень'!L377</f>
        <v>0</v>
      </c>
      <c r="M330" s="95">
        <f>'[3]лето - осень'!M377</f>
        <v>8.98</v>
      </c>
      <c r="N330" s="95">
        <f>'[3]лето - осень'!N377</f>
        <v>7.4</v>
      </c>
      <c r="O330" s="95">
        <f>'[3]лето - осень'!O377</f>
        <v>2.9</v>
      </c>
      <c r="P330" s="95">
        <f>'[3]лето - осень'!P377</f>
        <v>0.08</v>
      </c>
      <c r="Q330" s="95">
        <f>'[3]лето - осень'!Q377</f>
        <v>0.01</v>
      </c>
      <c r="R330" s="95">
        <f>'[3]лето - осень'!R377</f>
        <v>0</v>
      </c>
      <c r="S330" s="13"/>
    </row>
    <row r="331" spans="1:19" ht="16.5" customHeight="1" thickBot="1" x14ac:dyDescent="0.3">
      <c r="A331" s="92">
        <v>382</v>
      </c>
      <c r="B331" s="90" t="s">
        <v>23</v>
      </c>
      <c r="C331" s="96">
        <f t="shared" ref="C331:R331" si="33">C368</f>
        <v>200</v>
      </c>
      <c r="D331" s="95">
        <v>4.08</v>
      </c>
      <c r="E331" s="95">
        <v>3.54</v>
      </c>
      <c r="F331" s="95">
        <v>17.579999999999998</v>
      </c>
      <c r="G331" s="95">
        <v>118.6</v>
      </c>
      <c r="H331" s="95">
        <f t="shared" si="33"/>
        <v>0.03</v>
      </c>
      <c r="I331" s="95">
        <f t="shared" si="33"/>
        <v>0.14000000000000001</v>
      </c>
      <c r="J331" s="95">
        <f t="shared" si="33"/>
        <v>0</v>
      </c>
      <c r="K331" s="95">
        <f t="shared" si="33"/>
        <v>0.08</v>
      </c>
      <c r="L331" s="95">
        <f t="shared" si="33"/>
        <v>0</v>
      </c>
      <c r="M331" s="95">
        <f t="shared" si="33"/>
        <v>34</v>
      </c>
      <c r="N331" s="95">
        <f t="shared" si="33"/>
        <v>45</v>
      </c>
      <c r="O331" s="95">
        <f t="shared" si="33"/>
        <v>7</v>
      </c>
      <c r="P331" s="95">
        <f t="shared" si="33"/>
        <v>0</v>
      </c>
      <c r="Q331" s="95">
        <f t="shared" si="33"/>
        <v>0</v>
      </c>
      <c r="R331" s="95">
        <f t="shared" si="33"/>
        <v>0</v>
      </c>
      <c r="S331" s="13"/>
    </row>
    <row r="332" spans="1:19" ht="13.8" thickBot="1" x14ac:dyDescent="0.3">
      <c r="A332" s="92" t="s">
        <v>90</v>
      </c>
      <c r="B332" s="90" t="s">
        <v>24</v>
      </c>
      <c r="C332" s="96">
        <f t="shared" ref="C332:R332" si="34">C369</f>
        <v>60</v>
      </c>
      <c r="D332" s="95">
        <v>4.74</v>
      </c>
      <c r="E332" s="95">
        <v>0.6</v>
      </c>
      <c r="F332" s="95">
        <v>28.98</v>
      </c>
      <c r="G332" s="95">
        <v>141.1</v>
      </c>
      <c r="H332" s="95">
        <f t="shared" si="34"/>
        <v>0.06</v>
      </c>
      <c r="I332" s="95">
        <f t="shared" si="34"/>
        <v>0.01</v>
      </c>
      <c r="J332" s="95">
        <f t="shared" si="34"/>
        <v>0</v>
      </c>
      <c r="K332" s="95">
        <f t="shared" si="34"/>
        <v>0</v>
      </c>
      <c r="L332" s="95">
        <f t="shared" si="34"/>
        <v>0.66</v>
      </c>
      <c r="M332" s="95">
        <f t="shared" si="34"/>
        <v>12</v>
      </c>
      <c r="N332" s="95">
        <f t="shared" si="34"/>
        <v>39</v>
      </c>
      <c r="O332" s="95">
        <f t="shared" si="34"/>
        <v>8.4</v>
      </c>
      <c r="P332" s="95">
        <f t="shared" si="34"/>
        <v>0.66</v>
      </c>
      <c r="Q332" s="95">
        <f t="shared" si="34"/>
        <v>0</v>
      </c>
      <c r="R332" s="95">
        <f t="shared" si="34"/>
        <v>0</v>
      </c>
      <c r="S332" s="13"/>
    </row>
    <row r="333" spans="1:19" ht="13.8" thickBot="1" x14ac:dyDescent="0.3">
      <c r="A333" s="124"/>
      <c r="B333" s="90"/>
      <c r="C333" s="96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13"/>
    </row>
    <row r="334" spans="1:19" ht="13.8" thickBot="1" x14ac:dyDescent="0.3">
      <c r="A334" s="30"/>
      <c r="B334" s="31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13"/>
    </row>
    <row r="335" spans="1:19" ht="13.8" thickBot="1" x14ac:dyDescent="0.3">
      <c r="A335" s="30"/>
      <c r="B335" s="31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13"/>
    </row>
    <row r="336" spans="1:19" ht="13.8" thickBot="1" x14ac:dyDescent="0.3">
      <c r="A336" s="82"/>
      <c r="B336" s="63" t="s">
        <v>71</v>
      </c>
      <c r="C336" s="94">
        <f>C333+C332+C331+C330+150</f>
        <v>440</v>
      </c>
      <c r="D336" s="94">
        <f>SUM(D329:D335)</f>
        <v>21.700000000000003</v>
      </c>
      <c r="E336" s="94">
        <f t="shared" ref="E336:R336" si="35">SUM(E329:E335)</f>
        <v>6.74</v>
      </c>
      <c r="F336" s="94">
        <f t="shared" si="35"/>
        <v>117.26</v>
      </c>
      <c r="G336" s="94">
        <f t="shared" si="35"/>
        <v>757.88</v>
      </c>
      <c r="H336" s="94">
        <f t="shared" si="35"/>
        <v>0.29000000000000004</v>
      </c>
      <c r="I336" s="94">
        <f t="shared" si="35"/>
        <v>0.97000000000000008</v>
      </c>
      <c r="J336" s="94">
        <f t="shared" si="35"/>
        <v>2.19</v>
      </c>
      <c r="K336" s="94">
        <f t="shared" si="35"/>
        <v>0.248</v>
      </c>
      <c r="L336" s="94">
        <f t="shared" si="35"/>
        <v>1.8900000000000001</v>
      </c>
      <c r="M336" s="94">
        <f t="shared" si="35"/>
        <v>562.98</v>
      </c>
      <c r="N336" s="94">
        <f t="shared" si="35"/>
        <v>653.4</v>
      </c>
      <c r="O336" s="94">
        <f t="shared" si="35"/>
        <v>93.9</v>
      </c>
      <c r="P336" s="94">
        <f t="shared" si="35"/>
        <v>3.0100000000000002</v>
      </c>
      <c r="Q336" s="94">
        <f t="shared" si="35"/>
        <v>0.01</v>
      </c>
      <c r="R336" s="94">
        <f t="shared" si="35"/>
        <v>0</v>
      </c>
      <c r="S336" s="13"/>
    </row>
    <row r="337" spans="1:19" ht="13.8" thickBot="1" x14ac:dyDescent="0.3">
      <c r="A337" s="30"/>
      <c r="B337" s="2"/>
      <c r="C337" s="95"/>
      <c r="D337" s="95"/>
      <c r="E337" s="109"/>
      <c r="F337" s="109"/>
      <c r="G337" s="109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3"/>
    </row>
    <row r="338" spans="1:19" ht="13.8" thickBot="1" x14ac:dyDescent="0.3">
      <c r="A338" s="30"/>
      <c r="B338" s="63" t="s">
        <v>12</v>
      </c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13"/>
    </row>
    <row r="339" spans="1:19" ht="13.8" thickBot="1" x14ac:dyDescent="0.3">
      <c r="A339" s="111" t="s">
        <v>130</v>
      </c>
      <c r="B339" s="90" t="s">
        <v>35</v>
      </c>
      <c r="C339" s="96">
        <v>100</v>
      </c>
      <c r="D339" s="125" t="s">
        <v>200</v>
      </c>
      <c r="E339" s="95">
        <v>6.08</v>
      </c>
      <c r="F339" s="95">
        <v>3.65</v>
      </c>
      <c r="G339" s="95">
        <f>'[1]лето - осень'!G312</f>
        <v>53.59</v>
      </c>
      <c r="H339" s="95">
        <f>'[1]лето - осень'!H312</f>
        <v>0</v>
      </c>
      <c r="I339" s="95">
        <f>'[1]лето - осень'!I312</f>
        <v>0</v>
      </c>
      <c r="J339" s="95">
        <f>'[1]лето - осень'!J312</f>
        <v>14.4</v>
      </c>
      <c r="K339" s="95">
        <f>'[1]лето - осень'!K312</f>
        <v>0</v>
      </c>
      <c r="L339" s="95">
        <f>'[1]лето - осень'!L312</f>
        <v>0</v>
      </c>
      <c r="M339" s="95">
        <f>'[1]лето - осень'!M312</f>
        <v>13.8</v>
      </c>
      <c r="N339" s="111">
        <f>'[1]лето - осень'!N312</f>
        <v>12</v>
      </c>
      <c r="O339" s="95">
        <f>'[1]лето - осень'!O312</f>
        <v>6.99</v>
      </c>
      <c r="P339" s="95">
        <f>'[1]лето - осень'!P312</f>
        <v>0.42</v>
      </c>
      <c r="Q339" s="95">
        <f>'[1]лето - осень'!Q312</f>
        <v>0</v>
      </c>
      <c r="R339" s="95">
        <f>'[1]лето - осень'!R312</f>
        <v>0</v>
      </c>
      <c r="S339" s="138"/>
    </row>
    <row r="340" spans="1:19" ht="13.8" thickBot="1" x14ac:dyDescent="0.3">
      <c r="A340" s="124" t="s">
        <v>156</v>
      </c>
      <c r="B340" s="123" t="s">
        <v>157</v>
      </c>
      <c r="C340" s="124" t="s">
        <v>147</v>
      </c>
      <c r="D340" s="33">
        <v>2.38</v>
      </c>
      <c r="E340" s="33">
        <v>2.88</v>
      </c>
      <c r="F340" s="34">
        <v>16.899999999999999</v>
      </c>
      <c r="G340" s="34">
        <v>114</v>
      </c>
      <c r="H340" s="33">
        <v>0.08</v>
      </c>
      <c r="I340" s="33">
        <v>0</v>
      </c>
      <c r="J340" s="34">
        <v>6.03</v>
      </c>
      <c r="K340" s="34">
        <v>0</v>
      </c>
      <c r="L340" s="32">
        <v>0</v>
      </c>
      <c r="M340" s="34">
        <v>21.16</v>
      </c>
      <c r="N340" s="33">
        <v>57.56</v>
      </c>
      <c r="O340" s="34">
        <v>20.75</v>
      </c>
      <c r="P340" s="34">
        <v>0.78</v>
      </c>
      <c r="Q340" s="33">
        <v>0</v>
      </c>
      <c r="R340" s="34">
        <v>0</v>
      </c>
      <c r="S340" s="13"/>
    </row>
    <row r="341" spans="1:19" ht="27" thickBot="1" x14ac:dyDescent="0.3">
      <c r="A341" s="92" t="s">
        <v>201</v>
      </c>
      <c r="B341" s="90" t="s">
        <v>131</v>
      </c>
      <c r="C341" s="96" t="s">
        <v>145</v>
      </c>
      <c r="D341" s="95">
        <v>10.5</v>
      </c>
      <c r="E341" s="95">
        <v>12.53</v>
      </c>
      <c r="F341" s="95">
        <v>11.44</v>
      </c>
      <c r="G341" s="95">
        <v>202.5</v>
      </c>
      <c r="H341" s="95">
        <v>0.02</v>
      </c>
      <c r="I341" s="95">
        <v>0.02</v>
      </c>
      <c r="J341" s="95">
        <v>3.5</v>
      </c>
      <c r="K341" s="95">
        <v>44.1</v>
      </c>
      <c r="L341" s="95">
        <v>0.16</v>
      </c>
      <c r="M341" s="95">
        <v>46.8</v>
      </c>
      <c r="N341" s="111">
        <v>163.80000000000001</v>
      </c>
      <c r="O341" s="95">
        <v>18.09</v>
      </c>
      <c r="P341" s="95">
        <v>1.44</v>
      </c>
      <c r="Q341" s="95">
        <v>0</v>
      </c>
      <c r="R341" s="95">
        <v>0</v>
      </c>
      <c r="S341" s="13"/>
    </row>
    <row r="342" spans="1:19" ht="13.8" thickBot="1" x14ac:dyDescent="0.3">
      <c r="A342" s="92">
        <v>303</v>
      </c>
      <c r="B342" s="90" t="s">
        <v>43</v>
      </c>
      <c r="C342" s="96">
        <f>'[3]лето - осень'!C389</f>
        <v>180</v>
      </c>
      <c r="D342" s="95">
        <v>4.8</v>
      </c>
      <c r="E342" s="95">
        <v>5.0999999999999996</v>
      </c>
      <c r="F342" s="95">
        <v>29.11</v>
      </c>
      <c r="G342" s="95">
        <v>182.88</v>
      </c>
      <c r="H342" s="95">
        <f>'[3]лето - осень'!H389</f>
        <v>0.13</v>
      </c>
      <c r="I342" s="95">
        <f>'[3]лето - осень'!I389</f>
        <v>0</v>
      </c>
      <c r="J342" s="95">
        <f>'[3]лето - осень'!J389</f>
        <v>0</v>
      </c>
      <c r="K342" s="95">
        <f>'[3]лето - осень'!K389</f>
        <v>0.02</v>
      </c>
      <c r="L342" s="95">
        <f>'[3]лето - осень'!L389</f>
        <v>0</v>
      </c>
      <c r="M342" s="95">
        <f>'[3]лето - осень'!M389</f>
        <v>1.46</v>
      </c>
      <c r="N342" s="111">
        <f>'[3]лето - осень'!N389</f>
        <v>194.4</v>
      </c>
      <c r="O342" s="95">
        <f>'[3]лето - осень'!O389</f>
        <v>0.04</v>
      </c>
      <c r="P342" s="95">
        <f>'[3]лето - осень'!P389</f>
        <v>2.92</v>
      </c>
      <c r="Q342" s="95">
        <f>'[3]лето - осень'!Q389</f>
        <v>0</v>
      </c>
      <c r="R342" s="95">
        <f>'[3]лето - осень'!R389</f>
        <v>0</v>
      </c>
      <c r="S342" s="13"/>
    </row>
    <row r="343" spans="1:19" ht="13.8" thickBot="1" x14ac:dyDescent="0.3">
      <c r="A343" s="92" t="s">
        <v>90</v>
      </c>
      <c r="B343" s="90" t="s">
        <v>27</v>
      </c>
      <c r="C343" s="96">
        <f>'[3]лето - осень'!C390</f>
        <v>200</v>
      </c>
      <c r="D343" s="95">
        <f>'[3]лето - осень'!D390</f>
        <v>1</v>
      </c>
      <c r="E343" s="95">
        <f>'[3]лето - осень'!E390</f>
        <v>0</v>
      </c>
      <c r="F343" s="95">
        <v>23</v>
      </c>
      <c r="G343" s="95">
        <v>92</v>
      </c>
      <c r="H343" s="95">
        <f>'[3]лето - осень'!H390</f>
        <v>0</v>
      </c>
      <c r="I343" s="95">
        <f>'[3]лето - осень'!I390</f>
        <v>0</v>
      </c>
      <c r="J343" s="95">
        <f>'[3]лето - осень'!J390</f>
        <v>0</v>
      </c>
      <c r="K343" s="95" t="str">
        <f>'[3]лето - осень'!K390</f>
        <v>0,00</v>
      </c>
      <c r="L343" s="95">
        <f>'[3]лето - осень'!L390</f>
        <v>0</v>
      </c>
      <c r="M343" s="95">
        <f>'[3]лето - осень'!M390</f>
        <v>14</v>
      </c>
      <c r="N343" s="111">
        <f>'[3]лето - осень'!N390</f>
        <v>0</v>
      </c>
      <c r="O343" s="95">
        <f>'[3]лето - осень'!O390</f>
        <v>10</v>
      </c>
      <c r="P343" s="95">
        <f>'[3]лето - осень'!P390</f>
        <v>2.8</v>
      </c>
      <c r="Q343" s="95">
        <f>'[3]лето - осень'!Q390</f>
        <v>0</v>
      </c>
      <c r="R343" s="95">
        <f>'[3]лето - осень'!R390</f>
        <v>0</v>
      </c>
      <c r="S343" s="13"/>
    </row>
    <row r="344" spans="1:19" ht="13.8" thickBot="1" x14ac:dyDescent="0.3">
      <c r="A344" s="92" t="s">
        <v>90</v>
      </c>
      <c r="B344" s="90" t="s">
        <v>24</v>
      </c>
      <c r="C344" s="96">
        <v>60</v>
      </c>
      <c r="D344" s="95">
        <v>4.74</v>
      </c>
      <c r="E344" s="95">
        <v>0.6</v>
      </c>
      <c r="F344" s="95">
        <v>28.98</v>
      </c>
      <c r="G344" s="95">
        <v>141.1</v>
      </c>
      <c r="H344" s="95">
        <v>0.06</v>
      </c>
      <c r="I344" s="95">
        <v>0.01</v>
      </c>
      <c r="J344" s="95">
        <v>0</v>
      </c>
      <c r="K344" s="95">
        <v>0</v>
      </c>
      <c r="L344" s="95">
        <v>0.66</v>
      </c>
      <c r="M344" s="95">
        <v>12</v>
      </c>
      <c r="N344" s="111">
        <v>39</v>
      </c>
      <c r="O344" s="95">
        <v>8.4</v>
      </c>
      <c r="P344" s="95">
        <v>0.66</v>
      </c>
      <c r="Q344" s="95">
        <v>0</v>
      </c>
      <c r="R344" s="95">
        <v>0</v>
      </c>
      <c r="S344" s="13"/>
    </row>
    <row r="345" spans="1:19" ht="13.8" thickBot="1" x14ac:dyDescent="0.3">
      <c r="A345" s="124" t="s">
        <v>90</v>
      </c>
      <c r="B345" s="90" t="s">
        <v>26</v>
      </c>
      <c r="C345" s="96">
        <v>40</v>
      </c>
      <c r="D345" s="95">
        <v>2.2400000000000002</v>
      </c>
      <c r="E345" s="95">
        <v>0.44</v>
      </c>
      <c r="F345" s="95">
        <v>19.760000000000002</v>
      </c>
      <c r="G345" s="95">
        <v>92.02</v>
      </c>
      <c r="H345" s="95">
        <v>0.21</v>
      </c>
      <c r="I345" s="95">
        <v>0.14000000000000001</v>
      </c>
      <c r="J345" s="95">
        <v>0.28000000000000003</v>
      </c>
      <c r="K345" s="95">
        <v>0</v>
      </c>
      <c r="L345" s="95">
        <v>0.2</v>
      </c>
      <c r="M345" s="95">
        <v>9.1999999999999993</v>
      </c>
      <c r="N345" s="111">
        <v>42.4</v>
      </c>
      <c r="O345" s="95">
        <v>10</v>
      </c>
      <c r="P345" s="95">
        <v>1.25</v>
      </c>
      <c r="Q345" s="95">
        <v>0.46</v>
      </c>
      <c r="R345" s="95">
        <v>0</v>
      </c>
      <c r="S345" s="13"/>
    </row>
    <row r="346" spans="1:19" ht="13.8" thickBot="1" x14ac:dyDescent="0.3">
      <c r="A346" s="30"/>
      <c r="B346" s="41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111"/>
      <c r="O346" s="95"/>
      <c r="P346" s="95"/>
      <c r="Q346" s="95"/>
      <c r="R346" s="95"/>
      <c r="S346" s="13"/>
    </row>
    <row r="347" spans="1:19" ht="13.8" thickBot="1" x14ac:dyDescent="0.3">
      <c r="A347" s="30"/>
      <c r="B347" s="41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111"/>
      <c r="O347" s="95"/>
      <c r="P347" s="95"/>
      <c r="Q347" s="95"/>
      <c r="R347" s="95"/>
      <c r="S347" s="13"/>
    </row>
    <row r="348" spans="1:19" ht="13.8" thickBot="1" x14ac:dyDescent="0.3">
      <c r="A348" s="30"/>
      <c r="B348" s="89" t="s">
        <v>78</v>
      </c>
      <c r="C348" s="94">
        <f t="shared" ref="C348:R348" si="36">SUM(C339:C347)</f>
        <v>580</v>
      </c>
      <c r="D348" s="94">
        <f t="shared" si="36"/>
        <v>25.660000000000004</v>
      </c>
      <c r="E348" s="94">
        <f t="shared" si="36"/>
        <v>27.630000000000006</v>
      </c>
      <c r="F348" s="94">
        <f t="shared" si="36"/>
        <v>132.84</v>
      </c>
      <c r="G348" s="94">
        <f t="shared" si="36"/>
        <v>878.09</v>
      </c>
      <c r="H348" s="94">
        <f t="shared" si="36"/>
        <v>0.5</v>
      </c>
      <c r="I348" s="94">
        <f t="shared" si="36"/>
        <v>0.17</v>
      </c>
      <c r="J348" s="94">
        <f t="shared" si="36"/>
        <v>24.21</v>
      </c>
      <c r="K348" s="94">
        <f t="shared" si="36"/>
        <v>44.120000000000005</v>
      </c>
      <c r="L348" s="94">
        <f t="shared" si="36"/>
        <v>1.02</v>
      </c>
      <c r="M348" s="94">
        <f t="shared" si="36"/>
        <v>118.41999999999999</v>
      </c>
      <c r="N348" s="126">
        <f t="shared" si="36"/>
        <v>509.15999999999997</v>
      </c>
      <c r="O348" s="94">
        <f t="shared" si="36"/>
        <v>74.27</v>
      </c>
      <c r="P348" s="94">
        <f t="shared" si="36"/>
        <v>10.27</v>
      </c>
      <c r="Q348" s="94">
        <f t="shared" si="36"/>
        <v>0.46</v>
      </c>
      <c r="R348" s="94">
        <f t="shared" si="36"/>
        <v>0</v>
      </c>
      <c r="S348" s="13"/>
    </row>
    <row r="349" spans="1:19" ht="14.4" hidden="1" thickBot="1" x14ac:dyDescent="0.35">
      <c r="A349" s="97"/>
      <c r="B349" s="98" t="s">
        <v>10</v>
      </c>
      <c r="C349" s="99"/>
      <c r="D349" s="99">
        <v>77</v>
      </c>
      <c r="E349" s="100">
        <v>79</v>
      </c>
      <c r="F349" s="100">
        <v>335</v>
      </c>
      <c r="G349" s="100">
        <v>2350</v>
      </c>
      <c r="H349" s="100">
        <v>1.2</v>
      </c>
      <c r="I349" s="100">
        <v>1.4</v>
      </c>
      <c r="J349" s="100">
        <v>60</v>
      </c>
      <c r="K349" s="100">
        <v>0.7</v>
      </c>
      <c r="L349" s="100">
        <v>10</v>
      </c>
      <c r="M349" s="100">
        <v>1100</v>
      </c>
      <c r="N349" s="143">
        <v>1650</v>
      </c>
      <c r="O349" s="100">
        <v>250</v>
      </c>
      <c r="P349" s="100">
        <v>12</v>
      </c>
      <c r="Q349" s="100">
        <v>10</v>
      </c>
      <c r="R349" s="100">
        <v>0.1</v>
      </c>
      <c r="S349" s="13"/>
    </row>
    <row r="350" spans="1:19" ht="14.4" hidden="1" thickBot="1" x14ac:dyDescent="0.35">
      <c r="A350" s="101"/>
      <c r="B350" s="102" t="s">
        <v>11</v>
      </c>
      <c r="C350" s="103"/>
      <c r="D350" s="103">
        <f>D352-D349</f>
        <v>-29.639999999999993</v>
      </c>
      <c r="E350" s="103">
        <f t="shared" ref="E350:R350" si="37">E352-E349</f>
        <v>-44.629999999999995</v>
      </c>
      <c r="F350" s="103">
        <f t="shared" si="37"/>
        <v>-84.899999999999977</v>
      </c>
      <c r="G350" s="103">
        <f t="shared" si="37"/>
        <v>-714.03</v>
      </c>
      <c r="H350" s="103">
        <f t="shared" si="37"/>
        <v>-0.40999999999999992</v>
      </c>
      <c r="I350" s="103">
        <f t="shared" si="37"/>
        <v>-0.25999999999999979</v>
      </c>
      <c r="J350" s="103">
        <f t="shared" si="37"/>
        <v>-33.599999999999994</v>
      </c>
      <c r="K350" s="103">
        <f t="shared" si="37"/>
        <v>43.667999999999999</v>
      </c>
      <c r="L350" s="103">
        <f t="shared" si="37"/>
        <v>-7.09</v>
      </c>
      <c r="M350" s="103">
        <f t="shared" si="37"/>
        <v>-418.6</v>
      </c>
      <c r="N350" s="128">
        <f t="shared" si="37"/>
        <v>-487.44000000000005</v>
      </c>
      <c r="O350" s="103">
        <f t="shared" si="37"/>
        <v>-81.829999999999984</v>
      </c>
      <c r="P350" s="103">
        <f t="shared" si="37"/>
        <v>1.2799999999999994</v>
      </c>
      <c r="Q350" s="103">
        <f t="shared" si="37"/>
        <v>-9.5299999999999994</v>
      </c>
      <c r="R350" s="103">
        <f t="shared" si="37"/>
        <v>-0.1</v>
      </c>
      <c r="S350" s="13"/>
    </row>
    <row r="351" spans="1:19" ht="13.8" thickBot="1" x14ac:dyDescent="0.3">
      <c r="A351" s="30"/>
      <c r="B351" s="2"/>
      <c r="C351" s="3"/>
      <c r="D351" s="3"/>
      <c r="E351" s="4"/>
      <c r="F351" s="4"/>
      <c r="G351" s="4"/>
      <c r="H351" s="5"/>
      <c r="I351" s="5"/>
      <c r="J351" s="5"/>
      <c r="K351" s="5"/>
      <c r="L351" s="5"/>
      <c r="M351" s="5"/>
      <c r="N351" s="144"/>
      <c r="O351" s="5"/>
      <c r="P351" s="5"/>
      <c r="Q351" s="5"/>
      <c r="R351" s="5"/>
      <c r="S351" s="13"/>
    </row>
    <row r="352" spans="1:19" ht="13.8" thickBot="1" x14ac:dyDescent="0.3">
      <c r="A352" s="129"/>
      <c r="B352" s="130" t="s">
        <v>74</v>
      </c>
      <c r="C352" s="129"/>
      <c r="D352" s="131">
        <f t="shared" ref="D352:R352" si="38">D336+D348</f>
        <v>47.360000000000007</v>
      </c>
      <c r="E352" s="131">
        <f t="shared" si="38"/>
        <v>34.370000000000005</v>
      </c>
      <c r="F352" s="131">
        <f t="shared" si="38"/>
        <v>250.10000000000002</v>
      </c>
      <c r="G352" s="131">
        <f t="shared" si="38"/>
        <v>1635.97</v>
      </c>
      <c r="H352" s="131">
        <f t="shared" si="38"/>
        <v>0.79</v>
      </c>
      <c r="I352" s="131">
        <f t="shared" si="38"/>
        <v>1.1400000000000001</v>
      </c>
      <c r="J352" s="131">
        <f t="shared" si="38"/>
        <v>26.400000000000002</v>
      </c>
      <c r="K352" s="131">
        <f t="shared" si="38"/>
        <v>44.368000000000002</v>
      </c>
      <c r="L352" s="131">
        <f t="shared" si="38"/>
        <v>2.91</v>
      </c>
      <c r="M352" s="131">
        <f t="shared" si="38"/>
        <v>681.4</v>
      </c>
      <c r="N352" s="132">
        <f t="shared" si="38"/>
        <v>1162.56</v>
      </c>
      <c r="O352" s="131">
        <f t="shared" si="38"/>
        <v>168.17000000000002</v>
      </c>
      <c r="P352" s="131">
        <f t="shared" si="38"/>
        <v>13.28</v>
      </c>
      <c r="Q352" s="131">
        <f t="shared" si="38"/>
        <v>0.47000000000000003</v>
      </c>
      <c r="R352" s="131">
        <f t="shared" si="38"/>
        <v>0</v>
      </c>
      <c r="S352" s="13"/>
    </row>
    <row r="353" spans="1:19" ht="13.8" thickBot="1" x14ac:dyDescent="0.3">
      <c r="A353" s="198"/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3"/>
    </row>
    <row r="354" spans="1:19" ht="13.8" thickBot="1" x14ac:dyDescent="0.3">
      <c r="A354" s="199"/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3"/>
    </row>
    <row r="355" spans="1:19" ht="15.6" x14ac:dyDescent="0.25">
      <c r="A355" s="53" t="s">
        <v>181</v>
      </c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9" x14ac:dyDescent="0.25">
      <c r="A356" s="53" t="s">
        <v>19</v>
      </c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9" x14ac:dyDescent="0.25">
      <c r="A357" s="53" t="s">
        <v>29</v>
      </c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9" ht="15" customHeight="1" thickBot="1" x14ac:dyDescent="0.3">
      <c r="A358" s="16" t="s">
        <v>77</v>
      </c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9" ht="13.8" hidden="1" thickBot="1" x14ac:dyDescent="0.3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9" ht="17.25" customHeight="1" thickBot="1" x14ac:dyDescent="0.3">
      <c r="A360" s="213" t="s">
        <v>14</v>
      </c>
      <c r="B360" s="47" t="s">
        <v>3</v>
      </c>
      <c r="C360" s="216" t="s">
        <v>4</v>
      </c>
      <c r="D360" s="218" t="s">
        <v>1</v>
      </c>
      <c r="E360" s="219"/>
      <c r="F360" s="220"/>
      <c r="G360" s="224" t="s">
        <v>5</v>
      </c>
      <c r="H360" s="227" t="s">
        <v>6</v>
      </c>
      <c r="I360" s="228"/>
      <c r="J360" s="228"/>
      <c r="K360" s="228"/>
      <c r="L360" s="229"/>
      <c r="M360" s="233" t="s">
        <v>9</v>
      </c>
      <c r="N360" s="234"/>
      <c r="O360" s="234"/>
      <c r="P360" s="234"/>
      <c r="Q360" s="234"/>
      <c r="R360" s="235"/>
    </row>
    <row r="361" spans="1:19" ht="13.8" thickBot="1" x14ac:dyDescent="0.3">
      <c r="A361" s="214"/>
      <c r="B361" s="47" t="s">
        <v>7</v>
      </c>
      <c r="C361" s="217"/>
      <c r="D361" s="221"/>
      <c r="E361" s="222"/>
      <c r="F361" s="223"/>
      <c r="G361" s="225"/>
      <c r="H361" s="230"/>
      <c r="I361" s="231"/>
      <c r="J361" s="231"/>
      <c r="K361" s="231"/>
      <c r="L361" s="232"/>
      <c r="M361" s="236"/>
      <c r="N361" s="237"/>
      <c r="O361" s="237"/>
      <c r="P361" s="237"/>
      <c r="Q361" s="237"/>
      <c r="R361" s="238"/>
    </row>
    <row r="362" spans="1:19" ht="13.8" thickBot="1" x14ac:dyDescent="0.3">
      <c r="A362" s="215"/>
      <c r="B362" s="17"/>
      <c r="C362" s="39" t="s">
        <v>0</v>
      </c>
      <c r="D362" s="203" t="s">
        <v>0</v>
      </c>
      <c r="E362" s="204"/>
      <c r="F362" s="205"/>
      <c r="G362" s="226"/>
      <c r="H362" s="206" t="s">
        <v>8</v>
      </c>
      <c r="I362" s="207"/>
      <c r="J362" s="207"/>
      <c r="K362" s="207"/>
      <c r="L362" s="208"/>
      <c r="M362" s="209" t="s">
        <v>8</v>
      </c>
      <c r="N362" s="210"/>
      <c r="O362" s="210"/>
      <c r="P362" s="210"/>
      <c r="Q362" s="210"/>
      <c r="R362" s="211"/>
    </row>
    <row r="363" spans="1:19" ht="27" thickBot="1" x14ac:dyDescent="0.3">
      <c r="A363" s="17"/>
      <c r="B363" s="162"/>
      <c r="C363" s="17"/>
      <c r="D363" s="45" t="s">
        <v>46</v>
      </c>
      <c r="E363" s="45" t="s">
        <v>47</v>
      </c>
      <c r="F363" s="46" t="s">
        <v>48</v>
      </c>
      <c r="G363" s="45" t="s">
        <v>49</v>
      </c>
      <c r="H363" s="66" t="s">
        <v>2</v>
      </c>
      <c r="I363" s="47" t="s">
        <v>50</v>
      </c>
      <c r="J363" s="46" t="s">
        <v>51</v>
      </c>
      <c r="K363" s="48" t="s">
        <v>15</v>
      </c>
      <c r="L363" s="46" t="s">
        <v>52</v>
      </c>
      <c r="M363" s="22" t="s">
        <v>53</v>
      </c>
      <c r="N363" s="23" t="s">
        <v>54</v>
      </c>
      <c r="O363" s="22" t="s">
        <v>55</v>
      </c>
      <c r="P363" s="22" t="s">
        <v>56</v>
      </c>
      <c r="Q363" s="24" t="s">
        <v>57</v>
      </c>
      <c r="R363" s="47" t="s">
        <v>58</v>
      </c>
    </row>
    <row r="364" spans="1:19" ht="13.8" thickBot="1" x14ac:dyDescent="0.3">
      <c r="A364" s="30"/>
      <c r="B364" s="89" t="s">
        <v>13</v>
      </c>
      <c r="C364" s="30"/>
      <c r="D364" s="33"/>
      <c r="E364" s="33"/>
      <c r="F364" s="33"/>
      <c r="G364" s="33"/>
      <c r="H364" s="33"/>
      <c r="I364" s="33"/>
      <c r="J364" s="33"/>
      <c r="K364" s="33"/>
      <c r="L364" s="33"/>
      <c r="M364" s="30"/>
      <c r="N364" s="30"/>
      <c r="O364" s="30"/>
      <c r="P364" s="30"/>
      <c r="Q364" s="33"/>
      <c r="R364" s="30"/>
    </row>
    <row r="365" spans="1:19" ht="13.8" thickBot="1" x14ac:dyDescent="0.3">
      <c r="A365" s="160">
        <v>290</v>
      </c>
      <c r="B365" s="41" t="s">
        <v>98</v>
      </c>
      <c r="C365" s="160">
        <v>100</v>
      </c>
      <c r="D365" s="33">
        <v>1.1000000000000001</v>
      </c>
      <c r="E365" s="33">
        <v>0.2</v>
      </c>
      <c r="F365" s="33">
        <v>3.8</v>
      </c>
      <c r="G365" s="33">
        <v>22</v>
      </c>
      <c r="H365" s="33">
        <v>0</v>
      </c>
      <c r="I365" s="33">
        <v>0</v>
      </c>
      <c r="J365" s="33">
        <v>24</v>
      </c>
      <c r="K365" s="33">
        <v>0</v>
      </c>
      <c r="L365" s="33">
        <v>0</v>
      </c>
      <c r="M365" s="160">
        <v>23</v>
      </c>
      <c r="N365" s="160">
        <v>20</v>
      </c>
      <c r="O365" s="160">
        <v>11.66</v>
      </c>
      <c r="P365" s="160">
        <v>0.7</v>
      </c>
      <c r="Q365" s="33">
        <v>0</v>
      </c>
      <c r="R365" s="160">
        <v>0</v>
      </c>
    </row>
    <row r="366" spans="1:19" ht="15.75" customHeight="1" thickBot="1" x14ac:dyDescent="0.3">
      <c r="A366" s="124" t="s">
        <v>114</v>
      </c>
      <c r="B366" s="90" t="s">
        <v>115</v>
      </c>
      <c r="C366" s="125">
        <f>'[3]лето - осень'!C414</f>
        <v>100</v>
      </c>
      <c r="D366" s="111" t="s">
        <v>202</v>
      </c>
      <c r="E366" s="111" t="s">
        <v>203</v>
      </c>
      <c r="F366" s="111" t="s">
        <v>204</v>
      </c>
      <c r="G366" s="111" t="s">
        <v>205</v>
      </c>
      <c r="H366" s="111">
        <f>'[3]лето - осень'!H414</f>
        <v>11.42</v>
      </c>
      <c r="I366" s="111">
        <f>'[3]лето - осень'!I414</f>
        <v>17.05</v>
      </c>
      <c r="J366" s="111">
        <f>'[3]лето - осень'!J414</f>
        <v>6.74</v>
      </c>
      <c r="K366" s="111">
        <f>'[3]лето - осень'!K414</f>
        <v>22.62</v>
      </c>
      <c r="L366" s="111">
        <f>'[3]лето - осень'!L414</f>
        <v>11.42</v>
      </c>
      <c r="M366" s="111">
        <f>'[3]лето - осень'!M414</f>
        <v>40.32</v>
      </c>
      <c r="N366" s="111">
        <f>'[3]лето - осень'!N414</f>
        <v>89.24</v>
      </c>
      <c r="O366" s="111">
        <f>'[3]лето - осень'!O414</f>
        <v>12.01</v>
      </c>
      <c r="P366" s="111">
        <f>'[3]лето - осень'!P414</f>
        <v>0.94</v>
      </c>
      <c r="Q366" s="111">
        <f>'[3]лето - осень'!Q414</f>
        <v>2.21</v>
      </c>
      <c r="R366" s="111">
        <f>'[3]лето - осень'!R414</f>
        <v>0.02</v>
      </c>
    </row>
    <row r="367" spans="1:19" ht="27" thickBot="1" x14ac:dyDescent="0.3">
      <c r="A367" s="124" t="s">
        <v>116</v>
      </c>
      <c r="B367" s="90" t="s">
        <v>117</v>
      </c>
      <c r="C367" s="125">
        <f>'[3]лето - осень'!C415</f>
        <v>180</v>
      </c>
      <c r="D367" s="111" t="s">
        <v>190</v>
      </c>
      <c r="E367" s="111" t="s">
        <v>191</v>
      </c>
      <c r="F367" s="111" t="s">
        <v>192</v>
      </c>
      <c r="G367" s="111" t="s">
        <v>193</v>
      </c>
      <c r="H367" s="111">
        <f>'[3]лето - осень'!H415</f>
        <v>0.67</v>
      </c>
      <c r="I367" s="111">
        <f>'[3]лето - осень'!I415</f>
        <v>0.23</v>
      </c>
      <c r="J367" s="111">
        <f>'[3]лето - осень'!J415</f>
        <v>0</v>
      </c>
      <c r="K367" s="111">
        <f>'[3]лето - осень'!K415</f>
        <v>0</v>
      </c>
      <c r="L367" s="111">
        <f>'[3]лето - осень'!L415</f>
        <v>0</v>
      </c>
      <c r="M367" s="111">
        <f>'[3]лето - осень'!M415</f>
        <v>59.87</v>
      </c>
      <c r="N367" s="111">
        <f>'[3]лето - осень'!N415</f>
        <v>0</v>
      </c>
      <c r="O367" s="111">
        <f>'[3]лето - осень'!O415</f>
        <v>0</v>
      </c>
      <c r="P367" s="111">
        <f>'[3]лето - осень'!P415</f>
        <v>9.76</v>
      </c>
      <c r="Q367" s="111">
        <f>'[3]лето - осень'!Q415</f>
        <v>0</v>
      </c>
      <c r="R367" s="111">
        <f>'[3]лето - осень'!R415</f>
        <v>0</v>
      </c>
    </row>
    <row r="368" spans="1:19" ht="13.8" thickBot="1" x14ac:dyDescent="0.3">
      <c r="A368" s="124" t="s">
        <v>132</v>
      </c>
      <c r="B368" s="90" t="s">
        <v>34</v>
      </c>
      <c r="C368" s="125">
        <f>'[3]лето - осень'!C416</f>
        <v>200</v>
      </c>
      <c r="D368" s="111">
        <f>'[3]лето - осень'!D416</f>
        <v>3.17</v>
      </c>
      <c r="E368" s="111">
        <f>'[3]лето - осень'!E416</f>
        <v>2.68</v>
      </c>
      <c r="F368" s="111" t="s">
        <v>206</v>
      </c>
      <c r="G368" s="111" t="s">
        <v>139</v>
      </c>
      <c r="H368" s="111">
        <f>'[3]лето - осень'!H416</f>
        <v>0.03</v>
      </c>
      <c r="I368" s="111">
        <f>'[3]лето - осень'!I416</f>
        <v>0.14000000000000001</v>
      </c>
      <c r="J368" s="111">
        <f>'[3]лето - осень'!J416</f>
        <v>0</v>
      </c>
      <c r="K368" s="111">
        <f>'[3]лето - осень'!K416</f>
        <v>0.08</v>
      </c>
      <c r="L368" s="111">
        <f>'[3]лето - осень'!L416</f>
        <v>0</v>
      </c>
      <c r="M368" s="111">
        <f>'[3]лето - осень'!M416</f>
        <v>34</v>
      </c>
      <c r="N368" s="111">
        <f>'[3]лето - осень'!N416</f>
        <v>45</v>
      </c>
      <c r="O368" s="111">
        <f>'[3]лето - осень'!O416</f>
        <v>7</v>
      </c>
      <c r="P368" s="111">
        <f>'[3]лето - осень'!P416</f>
        <v>0</v>
      </c>
      <c r="Q368" s="111">
        <f>'[3]лето - осень'!Q416</f>
        <v>0</v>
      </c>
      <c r="R368" s="111">
        <f>'[3]лето - осень'!R416</f>
        <v>0</v>
      </c>
    </row>
    <row r="369" spans="1:18" ht="13.8" thickBot="1" x14ac:dyDescent="0.3">
      <c r="A369" s="124" t="s">
        <v>90</v>
      </c>
      <c r="B369" s="133" t="s">
        <v>24</v>
      </c>
      <c r="C369" s="96">
        <v>60</v>
      </c>
      <c r="D369" s="95">
        <v>4.74</v>
      </c>
      <c r="E369" s="95">
        <v>0.6</v>
      </c>
      <c r="F369" s="95">
        <v>28.98</v>
      </c>
      <c r="G369" s="95">
        <v>141.1</v>
      </c>
      <c r="H369" s="95">
        <v>0.06</v>
      </c>
      <c r="I369" s="95">
        <v>0.01</v>
      </c>
      <c r="J369" s="95">
        <v>0</v>
      </c>
      <c r="K369" s="95">
        <v>0</v>
      </c>
      <c r="L369" s="95">
        <v>0.66</v>
      </c>
      <c r="M369" s="95">
        <v>12</v>
      </c>
      <c r="N369" s="95">
        <v>39</v>
      </c>
      <c r="O369" s="95">
        <v>8.4</v>
      </c>
      <c r="P369" s="95">
        <v>0.66</v>
      </c>
      <c r="Q369" s="95">
        <v>0</v>
      </c>
      <c r="R369" s="95">
        <v>0</v>
      </c>
    </row>
    <row r="370" spans="1:18" ht="13.8" thickBot="1" x14ac:dyDescent="0.3">
      <c r="A370" s="124" t="s">
        <v>90</v>
      </c>
      <c r="B370" s="133" t="s">
        <v>26</v>
      </c>
      <c r="C370" s="111">
        <f>C309</f>
        <v>40</v>
      </c>
      <c r="D370" s="111">
        <v>2.2400000000000002</v>
      </c>
      <c r="E370" s="111">
        <v>0.44</v>
      </c>
      <c r="F370" s="111">
        <v>19.760000000000002</v>
      </c>
      <c r="G370" s="111">
        <v>92.02</v>
      </c>
      <c r="H370" s="111">
        <f t="shared" ref="H370:R370" si="39">H309</f>
        <v>0.21</v>
      </c>
      <c r="I370" s="111">
        <f t="shared" si="39"/>
        <v>0.14000000000000001</v>
      </c>
      <c r="J370" s="111">
        <f t="shared" si="39"/>
        <v>0.28000000000000003</v>
      </c>
      <c r="K370" s="111">
        <f t="shared" si="39"/>
        <v>0</v>
      </c>
      <c r="L370" s="111">
        <f t="shared" si="39"/>
        <v>0.2</v>
      </c>
      <c r="M370" s="111">
        <f t="shared" si="39"/>
        <v>9.1999999999999993</v>
      </c>
      <c r="N370" s="111">
        <f t="shared" si="39"/>
        <v>42.4</v>
      </c>
      <c r="O370" s="111">
        <f t="shared" si="39"/>
        <v>10</v>
      </c>
      <c r="P370" s="111">
        <f t="shared" si="39"/>
        <v>1.25</v>
      </c>
      <c r="Q370" s="111">
        <f t="shared" si="39"/>
        <v>0.46</v>
      </c>
      <c r="R370" s="111">
        <f t="shared" si="39"/>
        <v>0</v>
      </c>
    </row>
    <row r="371" spans="1:18" ht="13.8" thickBot="1" x14ac:dyDescent="0.3">
      <c r="A371" s="30"/>
      <c r="B371" s="31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1:18" ht="13.8" thickBot="1" x14ac:dyDescent="0.3">
      <c r="A372" s="30"/>
      <c r="B372" s="31"/>
      <c r="C372" s="95"/>
      <c r="D372" s="95">
        <v>0</v>
      </c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1:18" ht="13.8" thickBot="1" x14ac:dyDescent="0.3">
      <c r="A373" s="82"/>
      <c r="B373" s="63" t="s">
        <v>71</v>
      </c>
      <c r="C373" s="94">
        <f>SUM(C366:C372)</f>
        <v>580</v>
      </c>
      <c r="D373" s="94">
        <f t="shared" ref="D373:R373" si="40">SUM(D366:D372)</f>
        <v>10.15</v>
      </c>
      <c r="E373" s="94">
        <f t="shared" si="40"/>
        <v>3.72</v>
      </c>
      <c r="F373" s="94">
        <f t="shared" si="40"/>
        <v>48.74</v>
      </c>
      <c r="G373" s="94">
        <v>893.52</v>
      </c>
      <c r="H373" s="94">
        <f t="shared" si="40"/>
        <v>12.39</v>
      </c>
      <c r="I373" s="94">
        <f t="shared" si="40"/>
        <v>17.570000000000004</v>
      </c>
      <c r="J373" s="94">
        <f t="shared" si="40"/>
        <v>7.0200000000000005</v>
      </c>
      <c r="K373" s="94">
        <f t="shared" si="40"/>
        <v>22.7</v>
      </c>
      <c r="L373" s="94">
        <f t="shared" si="40"/>
        <v>12.28</v>
      </c>
      <c r="M373" s="94">
        <f t="shared" si="40"/>
        <v>155.38999999999999</v>
      </c>
      <c r="N373" s="94">
        <f t="shared" si="40"/>
        <v>215.64000000000001</v>
      </c>
      <c r="O373" s="94">
        <f t="shared" si="40"/>
        <v>37.409999999999997</v>
      </c>
      <c r="P373" s="94">
        <f t="shared" si="40"/>
        <v>12.61</v>
      </c>
      <c r="Q373" s="94">
        <f t="shared" si="40"/>
        <v>2.67</v>
      </c>
      <c r="R373" s="94">
        <f t="shared" si="40"/>
        <v>0.02</v>
      </c>
    </row>
    <row r="374" spans="1:18" ht="13.8" thickBot="1" x14ac:dyDescent="0.3">
      <c r="A374" s="30"/>
      <c r="B374" s="2"/>
      <c r="C374" s="95"/>
      <c r="D374" s="95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1:18" ht="13.8" thickBot="1" x14ac:dyDescent="0.3">
      <c r="A375" s="30"/>
      <c r="B375" s="63" t="s">
        <v>12</v>
      </c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1:18" ht="13.8" thickBot="1" x14ac:dyDescent="0.3">
      <c r="A376" s="124" t="s">
        <v>42</v>
      </c>
      <c r="B376" s="90" t="s">
        <v>133</v>
      </c>
      <c r="C376" s="96">
        <v>100</v>
      </c>
      <c r="D376" s="95">
        <v>0.7</v>
      </c>
      <c r="E376" s="95">
        <v>0.1</v>
      </c>
      <c r="F376" s="95">
        <v>1.9</v>
      </c>
      <c r="G376" s="95">
        <v>12</v>
      </c>
      <c r="H376" s="95">
        <v>0.03</v>
      </c>
      <c r="I376" s="95">
        <v>0.02</v>
      </c>
      <c r="J376" s="95">
        <v>7.35</v>
      </c>
      <c r="K376" s="95">
        <v>0</v>
      </c>
      <c r="L376" s="95">
        <v>7.0000000000000007E-2</v>
      </c>
      <c r="M376" s="95">
        <v>17</v>
      </c>
      <c r="N376" s="95">
        <v>30</v>
      </c>
      <c r="O376" s="95">
        <v>14</v>
      </c>
      <c r="P376" s="95">
        <v>0.05</v>
      </c>
      <c r="Q376" s="95">
        <v>0.2</v>
      </c>
      <c r="R376" s="95">
        <v>0</v>
      </c>
    </row>
    <row r="377" spans="1:18" ht="14.25" customHeight="1" thickBot="1" x14ac:dyDescent="0.3">
      <c r="A377" s="157" t="s">
        <v>134</v>
      </c>
      <c r="B377" s="158" t="s">
        <v>135</v>
      </c>
      <c r="C377" s="125">
        <f>'[3]лето - осень'!C425</f>
        <v>250</v>
      </c>
      <c r="D377" s="111">
        <f>'[3]лето - осень'!D425</f>
        <v>1.8</v>
      </c>
      <c r="E377" s="111">
        <f>'[3]лето - осень'!E425</f>
        <v>4.93</v>
      </c>
      <c r="F377" s="111">
        <f>'[3]лето - осень'!F425</f>
        <v>10.9</v>
      </c>
      <c r="G377" s="111">
        <f>'[3]лето - осень'!G425</f>
        <v>104</v>
      </c>
      <c r="H377" s="111">
        <f>'[3]лето - осень'!H425</f>
        <v>0.05</v>
      </c>
      <c r="I377" s="111">
        <f>'[3]лето - осень'!I425</f>
        <v>0.05</v>
      </c>
      <c r="J377" s="111">
        <f>'[3]лето - осень'!J425</f>
        <v>10.7</v>
      </c>
      <c r="K377" s="111">
        <f>'[3]лето - осень'!K425</f>
        <v>0</v>
      </c>
      <c r="L377" s="111">
        <f>'[3]лето - осень'!L425</f>
        <v>2.4</v>
      </c>
      <c r="M377" s="111">
        <f>'[3]лето - осень'!M425</f>
        <v>49.7</v>
      </c>
      <c r="N377" s="111">
        <f>'[3]лето - осень'!N425</f>
        <v>54.6</v>
      </c>
      <c r="O377" s="111">
        <f>'[3]лето - осень'!O425</f>
        <v>26.1</v>
      </c>
      <c r="P377" s="111">
        <f>'[3]лето - осень'!P425</f>
        <v>1.23</v>
      </c>
      <c r="Q377" s="111">
        <f>'[3]лето - осень'!Q425</f>
        <v>0</v>
      </c>
      <c r="R377" s="111">
        <f>'[3]лето - осень'!R425</f>
        <v>0</v>
      </c>
    </row>
    <row r="378" spans="1:18" ht="15.75" customHeight="1" thickBot="1" x14ac:dyDescent="0.3">
      <c r="A378" s="59">
        <v>262</v>
      </c>
      <c r="B378" s="59" t="s">
        <v>136</v>
      </c>
      <c r="C378" s="96">
        <v>100</v>
      </c>
      <c r="D378" s="95">
        <v>13.08</v>
      </c>
      <c r="E378" s="95">
        <v>9.18</v>
      </c>
      <c r="F378" s="95">
        <v>2.85</v>
      </c>
      <c r="G378" s="95">
        <v>152</v>
      </c>
      <c r="H378" s="95">
        <v>0.44</v>
      </c>
      <c r="I378" s="95">
        <v>2.37</v>
      </c>
      <c r="J378" s="95">
        <v>11.9</v>
      </c>
      <c r="K378" s="95">
        <v>550</v>
      </c>
      <c r="L378" s="95">
        <v>2.72</v>
      </c>
      <c r="M378" s="95">
        <v>35.56</v>
      </c>
      <c r="N378" s="95">
        <f>[2]меню!N366</f>
        <v>429.59999999999991</v>
      </c>
      <c r="O378" s="95">
        <v>34.6</v>
      </c>
      <c r="P378" s="95">
        <f>[2]меню!P366</f>
        <v>8.8000000000000007</v>
      </c>
      <c r="Q378" s="95">
        <v>1.1000000000000001</v>
      </c>
      <c r="R378" s="95">
        <v>4.5999999999999996</v>
      </c>
    </row>
    <row r="379" spans="1:18" ht="13.8" thickBot="1" x14ac:dyDescent="0.3">
      <c r="A379" s="59">
        <v>171</v>
      </c>
      <c r="B379" s="59" t="s">
        <v>137</v>
      </c>
      <c r="C379" s="96">
        <v>180</v>
      </c>
      <c r="D379" s="95">
        <v>5.98</v>
      </c>
      <c r="E379" s="95">
        <v>9.4700000000000006</v>
      </c>
      <c r="F379" s="95">
        <v>38.619999999999997</v>
      </c>
      <c r="G379" s="95">
        <v>262.8</v>
      </c>
      <c r="H379" s="95">
        <v>0.01</v>
      </c>
      <c r="I379" s="95">
        <v>0.01</v>
      </c>
      <c r="J379" s="95">
        <f>[2]меню!J367</f>
        <v>0.02</v>
      </c>
      <c r="K379" s="95">
        <f>[2]меню!K367</f>
        <v>0.17</v>
      </c>
      <c r="L379" s="95">
        <f>[2]меню!L367</f>
        <v>0</v>
      </c>
      <c r="M379" s="95">
        <f>[2]меню!M367</f>
        <v>13.65</v>
      </c>
      <c r="N379" s="95">
        <f>[2]меню!N367</f>
        <v>11.36</v>
      </c>
      <c r="O379" s="95">
        <f>[2]меню!O367</f>
        <v>2.64</v>
      </c>
      <c r="P379" s="95">
        <f>[2]меню!P367</f>
        <v>0.1</v>
      </c>
      <c r="Q379" s="95">
        <v>0</v>
      </c>
      <c r="R379" s="95">
        <v>0</v>
      </c>
    </row>
    <row r="380" spans="1:18" ht="13.8" thickBot="1" x14ac:dyDescent="0.3">
      <c r="A380" s="159" t="s">
        <v>125</v>
      </c>
      <c r="B380" s="145" t="s">
        <v>31</v>
      </c>
      <c r="C380" s="96">
        <f>C163</f>
        <v>200</v>
      </c>
      <c r="D380" s="95">
        <f>D163</f>
        <v>0.66</v>
      </c>
      <c r="E380" s="95">
        <f>E163</f>
        <v>0.09</v>
      </c>
      <c r="F380" s="95">
        <v>32.01</v>
      </c>
      <c r="G380" s="95">
        <f>G163</f>
        <v>132.80000000000001</v>
      </c>
      <c r="H380" s="95">
        <f>H163</f>
        <v>0.01</v>
      </c>
      <c r="I380" s="95">
        <f>I163</f>
        <v>0.01</v>
      </c>
      <c r="J380" s="95">
        <f>J163</f>
        <v>0.9</v>
      </c>
      <c r="K380" s="95">
        <f>K163</f>
        <v>0</v>
      </c>
      <c r="L380" s="95">
        <f>L163</f>
        <v>0</v>
      </c>
      <c r="M380" s="95">
        <f>M163</f>
        <v>14.18</v>
      </c>
      <c r="N380" s="95">
        <f>N163</f>
        <v>0</v>
      </c>
      <c r="O380" s="95">
        <f>O163</f>
        <v>5.14</v>
      </c>
      <c r="P380" s="95">
        <f>P163</f>
        <v>0.95</v>
      </c>
      <c r="Q380" s="95">
        <f>Q163</f>
        <v>0</v>
      </c>
      <c r="R380" s="95">
        <f>R163</f>
        <v>0</v>
      </c>
    </row>
    <row r="381" spans="1:18" ht="13.8" thickBot="1" x14ac:dyDescent="0.3">
      <c r="A381" s="124" t="s">
        <v>90</v>
      </c>
      <c r="B381" s="90" t="s">
        <v>24</v>
      </c>
      <c r="C381" s="96">
        <v>60</v>
      </c>
      <c r="D381" s="95">
        <v>4.74</v>
      </c>
      <c r="E381" s="95">
        <v>0.6</v>
      </c>
      <c r="F381" s="95">
        <v>28.98</v>
      </c>
      <c r="G381" s="95">
        <v>141.1</v>
      </c>
      <c r="H381" s="95">
        <v>0.06</v>
      </c>
      <c r="I381" s="95">
        <v>0.01</v>
      </c>
      <c r="J381" s="95">
        <v>0</v>
      </c>
      <c r="K381" s="95">
        <v>0</v>
      </c>
      <c r="L381" s="95">
        <v>0.66</v>
      </c>
      <c r="M381" s="95">
        <v>12</v>
      </c>
      <c r="N381" s="95">
        <v>39</v>
      </c>
      <c r="O381" s="95">
        <v>8.4</v>
      </c>
      <c r="P381" s="95">
        <v>0.66</v>
      </c>
      <c r="Q381" s="95">
        <v>0</v>
      </c>
      <c r="R381" s="95">
        <v>0</v>
      </c>
    </row>
    <row r="382" spans="1:18" ht="13.8" thickBot="1" x14ac:dyDescent="0.3">
      <c r="A382" s="124" t="s">
        <v>90</v>
      </c>
      <c r="B382" s="90" t="s">
        <v>26</v>
      </c>
      <c r="C382" s="96">
        <v>45</v>
      </c>
      <c r="D382" s="95">
        <v>2.52</v>
      </c>
      <c r="E382" s="95">
        <v>0.5</v>
      </c>
      <c r="F382" s="95">
        <v>22.23</v>
      </c>
      <c r="G382" s="95">
        <v>103.51</v>
      </c>
      <c r="H382" s="95">
        <v>0.23</v>
      </c>
      <c r="I382" s="95">
        <v>0.15</v>
      </c>
      <c r="J382" s="95">
        <v>0.31</v>
      </c>
      <c r="K382" s="95">
        <v>0</v>
      </c>
      <c r="L382" s="95">
        <v>0.22</v>
      </c>
      <c r="M382" s="95">
        <v>10.35</v>
      </c>
      <c r="N382" s="95">
        <v>47.7</v>
      </c>
      <c r="O382" s="95">
        <v>11.25</v>
      </c>
      <c r="P382" s="95">
        <v>1.4</v>
      </c>
      <c r="Q382" s="95">
        <v>0.51</v>
      </c>
      <c r="R382" s="95">
        <v>0</v>
      </c>
    </row>
    <row r="383" spans="1:18" ht="13.8" thickBot="1" x14ac:dyDescent="0.3">
      <c r="A383" s="30"/>
      <c r="B383" s="41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1:18" ht="13.8" thickBot="1" x14ac:dyDescent="0.3">
      <c r="A384" s="30"/>
      <c r="B384" s="41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1:18" ht="13.8" thickBot="1" x14ac:dyDescent="0.3">
      <c r="A385" s="30"/>
      <c r="B385" s="89" t="s">
        <v>78</v>
      </c>
      <c r="C385" s="94">
        <f t="shared" ref="C385:R385" si="41">SUM(C376:C384)</f>
        <v>935</v>
      </c>
      <c r="D385" s="94">
        <f t="shared" si="41"/>
        <v>29.48</v>
      </c>
      <c r="E385" s="94">
        <f t="shared" si="41"/>
        <v>24.87</v>
      </c>
      <c r="F385" s="94">
        <f t="shared" si="41"/>
        <v>137.49</v>
      </c>
      <c r="G385" s="94">
        <f t="shared" si="41"/>
        <v>908.20999999999992</v>
      </c>
      <c r="H385" s="94">
        <f t="shared" si="41"/>
        <v>0.83000000000000007</v>
      </c>
      <c r="I385" s="94">
        <f t="shared" si="41"/>
        <v>2.6199999999999992</v>
      </c>
      <c r="J385" s="94">
        <f t="shared" si="41"/>
        <v>31.179999999999993</v>
      </c>
      <c r="K385" s="94">
        <f t="shared" si="41"/>
        <v>550.16999999999996</v>
      </c>
      <c r="L385" s="94">
        <f t="shared" si="41"/>
        <v>6.0699999999999994</v>
      </c>
      <c r="M385" s="94">
        <f t="shared" si="41"/>
        <v>152.44</v>
      </c>
      <c r="N385" s="94">
        <f t="shared" si="41"/>
        <v>612.26</v>
      </c>
      <c r="O385" s="94">
        <f t="shared" si="41"/>
        <v>102.13000000000001</v>
      </c>
      <c r="P385" s="94">
        <f t="shared" si="41"/>
        <v>13.19</v>
      </c>
      <c r="Q385" s="94">
        <f t="shared" si="41"/>
        <v>1.81</v>
      </c>
      <c r="R385" s="94">
        <f t="shared" si="41"/>
        <v>4.5999999999999996</v>
      </c>
    </row>
    <row r="386" spans="1:18" ht="14.4" hidden="1" thickBot="1" x14ac:dyDescent="0.35">
      <c r="A386" s="97"/>
      <c r="B386" s="98" t="s">
        <v>10</v>
      </c>
      <c r="C386" s="99"/>
      <c r="D386" s="99">
        <v>77</v>
      </c>
      <c r="E386" s="100">
        <v>79</v>
      </c>
      <c r="F386" s="100">
        <v>335</v>
      </c>
      <c r="G386" s="100">
        <v>2350</v>
      </c>
      <c r="H386" s="100">
        <v>1.2</v>
      </c>
      <c r="I386" s="100">
        <v>1.4</v>
      </c>
      <c r="J386" s="100">
        <v>60</v>
      </c>
      <c r="K386" s="100">
        <v>0.7</v>
      </c>
      <c r="L386" s="100">
        <v>10</v>
      </c>
      <c r="M386" s="100">
        <v>1100</v>
      </c>
      <c r="N386" s="100">
        <v>1650</v>
      </c>
      <c r="O386" s="100">
        <v>250</v>
      </c>
      <c r="P386" s="100">
        <v>12</v>
      </c>
      <c r="Q386" s="100">
        <v>10</v>
      </c>
      <c r="R386" s="100">
        <v>0.1</v>
      </c>
    </row>
    <row r="387" spans="1:18" ht="14.4" hidden="1" thickBot="1" x14ac:dyDescent="0.35">
      <c r="A387" s="101"/>
      <c r="B387" s="102" t="s">
        <v>11</v>
      </c>
      <c r="C387" s="103"/>
      <c r="D387" s="103">
        <f>D389-D386</f>
        <v>-37.369999999999997</v>
      </c>
      <c r="E387" s="103">
        <f t="shared" ref="E387:R387" si="42">E389-E386</f>
        <v>-50.41</v>
      </c>
      <c r="F387" s="103">
        <f t="shared" si="42"/>
        <v>-148.76999999999998</v>
      </c>
      <c r="G387" s="103">
        <f t="shared" si="42"/>
        <v>-548.27</v>
      </c>
      <c r="H387" s="103">
        <f t="shared" si="42"/>
        <v>12.020000000000001</v>
      </c>
      <c r="I387" s="103">
        <f t="shared" si="42"/>
        <v>18.790000000000006</v>
      </c>
      <c r="J387" s="103">
        <f t="shared" si="42"/>
        <v>-21.800000000000004</v>
      </c>
      <c r="K387" s="103">
        <f t="shared" si="42"/>
        <v>572.16999999999996</v>
      </c>
      <c r="L387" s="103">
        <f t="shared" si="42"/>
        <v>8.3499999999999979</v>
      </c>
      <c r="M387" s="103">
        <f t="shared" si="42"/>
        <v>-792.17000000000007</v>
      </c>
      <c r="N387" s="103">
        <f t="shared" si="42"/>
        <v>-822.1</v>
      </c>
      <c r="O387" s="103">
        <f t="shared" si="42"/>
        <v>-110.45999999999998</v>
      </c>
      <c r="P387" s="103">
        <f t="shared" si="42"/>
        <v>13.799999999999997</v>
      </c>
      <c r="Q387" s="103">
        <f t="shared" si="42"/>
        <v>-5.52</v>
      </c>
      <c r="R387" s="103">
        <f t="shared" si="42"/>
        <v>4.5199999999999996</v>
      </c>
    </row>
    <row r="388" spans="1:18" ht="13.8" thickBot="1" x14ac:dyDescent="0.3">
      <c r="A388" s="30"/>
      <c r="B388" s="2"/>
      <c r="C388" s="3"/>
      <c r="D388" s="3"/>
      <c r="E388" s="4"/>
      <c r="F388" s="4"/>
      <c r="G388" s="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8" thickBot="1" x14ac:dyDescent="0.3">
      <c r="A389" s="129"/>
      <c r="B389" s="130" t="s">
        <v>74</v>
      </c>
      <c r="C389" s="129"/>
      <c r="D389" s="131">
        <f t="shared" ref="D389:R389" si="43">D373+D385</f>
        <v>39.630000000000003</v>
      </c>
      <c r="E389" s="131">
        <f t="shared" si="43"/>
        <v>28.59</v>
      </c>
      <c r="F389" s="131">
        <f t="shared" si="43"/>
        <v>186.23000000000002</v>
      </c>
      <c r="G389" s="131">
        <f t="shared" si="43"/>
        <v>1801.73</v>
      </c>
      <c r="H389" s="131">
        <f t="shared" si="43"/>
        <v>13.22</v>
      </c>
      <c r="I389" s="131">
        <f t="shared" si="43"/>
        <v>20.190000000000005</v>
      </c>
      <c r="J389" s="131">
        <f t="shared" si="43"/>
        <v>38.199999999999996</v>
      </c>
      <c r="K389" s="131">
        <f t="shared" si="43"/>
        <v>572.87</v>
      </c>
      <c r="L389" s="131">
        <f t="shared" si="43"/>
        <v>18.349999999999998</v>
      </c>
      <c r="M389" s="131">
        <f t="shared" si="43"/>
        <v>307.83</v>
      </c>
      <c r="N389" s="131">
        <f t="shared" si="43"/>
        <v>827.9</v>
      </c>
      <c r="O389" s="131">
        <f t="shared" si="43"/>
        <v>139.54000000000002</v>
      </c>
      <c r="P389" s="131">
        <f t="shared" si="43"/>
        <v>25.799999999999997</v>
      </c>
      <c r="Q389" s="131">
        <f t="shared" si="43"/>
        <v>4.4800000000000004</v>
      </c>
      <c r="R389" s="131">
        <f t="shared" si="43"/>
        <v>4.6199999999999992</v>
      </c>
    </row>
    <row r="390" spans="1:18" ht="13.8" thickBot="1" x14ac:dyDescent="0.3">
      <c r="A390" s="198"/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</row>
    <row r="391" spans="1:18" ht="13.8" thickBot="1" x14ac:dyDescent="0.3">
      <c r="A391" s="199"/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</row>
    <row r="392" spans="1:18" ht="15.6" x14ac:dyDescent="0.3">
      <c r="A392" s="53" t="s">
        <v>108</v>
      </c>
      <c r="B392" s="164" t="s">
        <v>107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x14ac:dyDescent="0.25">
      <c r="A393" s="53" t="s">
        <v>19</v>
      </c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x14ac:dyDescent="0.25">
      <c r="A394" s="53" t="s">
        <v>29</v>
      </c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x14ac:dyDescent="0.25">
      <c r="A395" s="16" t="s">
        <v>77</v>
      </c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3.8" thickBot="1" x14ac:dyDescent="0.3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5.75" customHeight="1" thickBot="1" x14ac:dyDescent="0.3">
      <c r="A397" s="213" t="s">
        <v>14</v>
      </c>
      <c r="B397" s="47" t="s">
        <v>3</v>
      </c>
      <c r="C397" s="216" t="s">
        <v>4</v>
      </c>
      <c r="D397" s="218" t="s">
        <v>1</v>
      </c>
      <c r="E397" s="219"/>
      <c r="F397" s="220"/>
      <c r="G397" s="224" t="s">
        <v>5</v>
      </c>
      <c r="H397" s="227" t="s">
        <v>6</v>
      </c>
      <c r="I397" s="228"/>
      <c r="J397" s="228"/>
      <c r="K397" s="228"/>
      <c r="L397" s="229"/>
      <c r="M397" s="233" t="s">
        <v>9</v>
      </c>
      <c r="N397" s="234"/>
      <c r="O397" s="234"/>
      <c r="P397" s="234"/>
      <c r="Q397" s="234"/>
      <c r="R397" s="235"/>
    </row>
    <row r="398" spans="1:18" ht="16.5" customHeight="1" thickBot="1" x14ac:dyDescent="0.3">
      <c r="A398" s="214"/>
      <c r="B398" s="47" t="s">
        <v>7</v>
      </c>
      <c r="C398" s="217"/>
      <c r="D398" s="221"/>
      <c r="E398" s="222"/>
      <c r="F398" s="223"/>
      <c r="G398" s="225"/>
      <c r="H398" s="230"/>
      <c r="I398" s="231"/>
      <c r="J398" s="231"/>
      <c r="K398" s="231"/>
      <c r="L398" s="232"/>
      <c r="M398" s="236"/>
      <c r="N398" s="237"/>
      <c r="O398" s="237"/>
      <c r="P398" s="237"/>
      <c r="Q398" s="237"/>
      <c r="R398" s="238"/>
    </row>
    <row r="399" spans="1:18" ht="13.8" thickBot="1" x14ac:dyDescent="0.3">
      <c r="A399" s="215"/>
      <c r="B399" s="17"/>
      <c r="C399" s="39" t="s">
        <v>0</v>
      </c>
      <c r="D399" s="203" t="s">
        <v>0</v>
      </c>
      <c r="E399" s="204"/>
      <c r="F399" s="205"/>
      <c r="G399" s="226"/>
      <c r="H399" s="206" t="s">
        <v>8</v>
      </c>
      <c r="I399" s="207"/>
      <c r="J399" s="207"/>
      <c r="K399" s="207"/>
      <c r="L399" s="208"/>
      <c r="M399" s="209" t="s">
        <v>8</v>
      </c>
      <c r="N399" s="210"/>
      <c r="O399" s="210"/>
      <c r="P399" s="210"/>
      <c r="Q399" s="210"/>
      <c r="R399" s="211"/>
    </row>
    <row r="400" spans="1:18" ht="27" thickBot="1" x14ac:dyDescent="0.3">
      <c r="A400" s="17"/>
      <c r="B400" s="17"/>
      <c r="C400" s="17"/>
      <c r="D400" s="45" t="s">
        <v>46</v>
      </c>
      <c r="E400" s="45" t="s">
        <v>47</v>
      </c>
      <c r="F400" s="46" t="s">
        <v>48</v>
      </c>
      <c r="G400" s="45" t="s">
        <v>49</v>
      </c>
      <c r="H400" s="66" t="s">
        <v>2</v>
      </c>
      <c r="I400" s="47" t="s">
        <v>50</v>
      </c>
      <c r="J400" s="46" t="s">
        <v>51</v>
      </c>
      <c r="K400" s="48" t="s">
        <v>15</v>
      </c>
      <c r="L400" s="46" t="s">
        <v>52</v>
      </c>
      <c r="M400" s="22" t="s">
        <v>53</v>
      </c>
      <c r="N400" s="23" t="s">
        <v>54</v>
      </c>
      <c r="O400" s="22" t="s">
        <v>55</v>
      </c>
      <c r="P400" s="22" t="s">
        <v>56</v>
      </c>
      <c r="Q400" s="24" t="s">
        <v>57</v>
      </c>
      <c r="R400" s="47" t="s">
        <v>58</v>
      </c>
    </row>
    <row r="401" spans="1:18" ht="13.8" thickBot="1" x14ac:dyDescent="0.3">
      <c r="A401" s="25"/>
      <c r="B401" s="57" t="s">
        <v>13</v>
      </c>
      <c r="C401" s="25"/>
      <c r="D401" s="26"/>
      <c r="E401" s="26"/>
      <c r="F401" s="26"/>
      <c r="G401" s="26"/>
      <c r="H401" s="26"/>
      <c r="I401" s="26"/>
      <c r="J401" s="26"/>
      <c r="K401" s="26"/>
      <c r="L401" s="26"/>
      <c r="M401" s="25"/>
      <c r="N401" s="25"/>
      <c r="O401" s="25"/>
      <c r="P401" s="25"/>
      <c r="Q401" s="26"/>
      <c r="R401" s="25"/>
    </row>
    <row r="402" spans="1:18" ht="13.8" thickBot="1" x14ac:dyDescent="0.3">
      <c r="A402" s="124" t="s">
        <v>176</v>
      </c>
      <c r="B402" s="90" t="s">
        <v>175</v>
      </c>
      <c r="C402" s="96">
        <v>250</v>
      </c>
      <c r="D402" s="111" t="s">
        <v>177</v>
      </c>
      <c r="E402" s="111" t="s">
        <v>178</v>
      </c>
      <c r="F402" s="111" t="s">
        <v>179</v>
      </c>
      <c r="G402" s="111" t="s">
        <v>180</v>
      </c>
      <c r="H402" s="111">
        <v>0.1</v>
      </c>
      <c r="I402" s="111">
        <v>0</v>
      </c>
      <c r="J402" s="111">
        <v>1.7</v>
      </c>
      <c r="K402" s="111">
        <v>0</v>
      </c>
      <c r="L402" s="111">
        <v>0.3</v>
      </c>
      <c r="M402" s="109">
        <v>18.899999999999999</v>
      </c>
      <c r="N402" s="109">
        <v>266.8</v>
      </c>
      <c r="O402" s="109">
        <v>52.6</v>
      </c>
      <c r="P402" s="109">
        <v>3.53</v>
      </c>
      <c r="Q402" s="95">
        <v>0</v>
      </c>
      <c r="R402" s="95">
        <v>0</v>
      </c>
    </row>
    <row r="403" spans="1:18" ht="13.8" thickBot="1" x14ac:dyDescent="0.3">
      <c r="A403" s="92">
        <v>376</v>
      </c>
      <c r="B403" s="90" t="s">
        <v>128</v>
      </c>
      <c r="C403" s="134">
        <v>200</v>
      </c>
      <c r="D403" s="111" t="s">
        <v>59</v>
      </c>
      <c r="E403" s="111" t="s">
        <v>208</v>
      </c>
      <c r="F403" s="111" t="s">
        <v>209</v>
      </c>
      <c r="G403" s="111">
        <v>60</v>
      </c>
      <c r="H403" s="111">
        <v>0</v>
      </c>
      <c r="I403" s="111">
        <v>0</v>
      </c>
      <c r="J403" s="111">
        <v>0.03</v>
      </c>
      <c r="K403" s="111">
        <v>0</v>
      </c>
      <c r="L403" s="111">
        <v>0</v>
      </c>
      <c r="M403" s="109">
        <v>6</v>
      </c>
      <c r="N403" s="109">
        <v>0</v>
      </c>
      <c r="O403" s="109">
        <v>0</v>
      </c>
      <c r="P403" s="109">
        <v>0.4</v>
      </c>
      <c r="Q403" s="95">
        <v>0</v>
      </c>
      <c r="R403" s="95">
        <v>0</v>
      </c>
    </row>
    <row r="404" spans="1:18" ht="13.8" thickBot="1" x14ac:dyDescent="0.3">
      <c r="A404" s="92">
        <v>71</v>
      </c>
      <c r="B404" s="90" t="s">
        <v>98</v>
      </c>
      <c r="C404" s="92">
        <v>100</v>
      </c>
      <c r="D404" s="33">
        <v>1.1000000000000001</v>
      </c>
      <c r="E404" s="33">
        <v>0.2</v>
      </c>
      <c r="F404" s="34">
        <v>3.8</v>
      </c>
      <c r="G404" s="34">
        <v>22</v>
      </c>
      <c r="H404" s="34">
        <v>0</v>
      </c>
      <c r="I404" s="34">
        <v>0</v>
      </c>
      <c r="J404" s="34">
        <v>24</v>
      </c>
      <c r="K404" s="34">
        <v>0</v>
      </c>
      <c r="L404" s="34">
        <v>0</v>
      </c>
      <c r="M404" s="34">
        <v>23</v>
      </c>
      <c r="N404" s="33">
        <v>20</v>
      </c>
      <c r="O404" s="34">
        <v>11.66</v>
      </c>
      <c r="P404" s="34">
        <v>0.7</v>
      </c>
      <c r="Q404" s="34">
        <v>0</v>
      </c>
      <c r="R404" s="34">
        <v>0</v>
      </c>
    </row>
    <row r="405" spans="1:18" ht="13.8" thickBot="1" x14ac:dyDescent="0.3">
      <c r="A405" s="92" t="s">
        <v>90</v>
      </c>
      <c r="B405" s="90" t="s">
        <v>24</v>
      </c>
      <c r="C405" s="134">
        <v>40</v>
      </c>
      <c r="D405" s="111">
        <v>3.16</v>
      </c>
      <c r="E405" s="111">
        <v>0.4</v>
      </c>
      <c r="F405" s="111">
        <v>19.32</v>
      </c>
      <c r="G405" s="111">
        <v>94.1</v>
      </c>
      <c r="H405" s="111">
        <v>0.21</v>
      </c>
      <c r="I405" s="111">
        <v>0.14000000000000001</v>
      </c>
      <c r="J405" s="111">
        <v>0.28000000000000003</v>
      </c>
      <c r="K405" s="111">
        <v>0</v>
      </c>
      <c r="L405" s="111">
        <v>0.2</v>
      </c>
      <c r="M405" s="139">
        <v>9.1999999999999993</v>
      </c>
      <c r="N405" s="139">
        <v>42.4</v>
      </c>
      <c r="O405" s="139">
        <v>10</v>
      </c>
      <c r="P405" s="139">
        <v>1.25</v>
      </c>
      <c r="Q405" s="139">
        <v>0.46</v>
      </c>
      <c r="R405" s="139">
        <v>0</v>
      </c>
    </row>
    <row r="406" spans="1:18" ht="13.8" thickBot="1" x14ac:dyDescent="0.3">
      <c r="A406" s="92" t="s">
        <v>90</v>
      </c>
      <c r="B406" s="90" t="s">
        <v>26</v>
      </c>
      <c r="C406" s="96">
        <v>25</v>
      </c>
      <c r="D406" s="111">
        <v>1.4</v>
      </c>
      <c r="E406" s="111">
        <v>0.28000000000000003</v>
      </c>
      <c r="F406" s="111">
        <v>12.35</v>
      </c>
      <c r="G406" s="111">
        <v>57.5</v>
      </c>
      <c r="H406" s="111">
        <v>0.02</v>
      </c>
      <c r="I406" s="111">
        <v>0</v>
      </c>
      <c r="J406" s="111">
        <v>0</v>
      </c>
      <c r="K406" s="111">
        <v>0</v>
      </c>
      <c r="L406" s="111">
        <v>0.26</v>
      </c>
      <c r="M406" s="95">
        <v>4.5999999999999996</v>
      </c>
      <c r="N406" s="95">
        <v>17.399999999999999</v>
      </c>
      <c r="O406" s="95">
        <v>6.6</v>
      </c>
      <c r="P406" s="95">
        <v>0.22</v>
      </c>
      <c r="Q406" s="95">
        <v>0.21</v>
      </c>
      <c r="R406" s="95">
        <v>0.01</v>
      </c>
    </row>
    <row r="407" spans="1:18" ht="13.8" thickBot="1" x14ac:dyDescent="0.3">
      <c r="A407" s="124"/>
      <c r="B407" s="133"/>
      <c r="C407" s="96"/>
      <c r="D407" s="111"/>
      <c r="E407" s="111"/>
      <c r="F407" s="111"/>
      <c r="G407" s="111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1:18" ht="13.8" thickBot="1" x14ac:dyDescent="0.3">
      <c r="A408" s="30"/>
      <c r="B408" s="31"/>
      <c r="C408" s="95"/>
      <c r="D408" s="111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1:18" ht="13.8" thickBot="1" x14ac:dyDescent="0.3">
      <c r="A409" s="82"/>
      <c r="B409" s="63" t="s">
        <v>71</v>
      </c>
      <c r="C409" s="94">
        <f>SUM(C402:C408)</f>
        <v>615</v>
      </c>
      <c r="D409" s="94">
        <v>26.93</v>
      </c>
      <c r="E409" s="94">
        <v>14</v>
      </c>
      <c r="F409" s="94">
        <v>95.37</v>
      </c>
      <c r="G409" s="94">
        <v>615.29999999999995</v>
      </c>
      <c r="H409" s="94">
        <f>SUM(H402:H408)</f>
        <v>0.33</v>
      </c>
      <c r="I409" s="94">
        <f>SUM(I402:I408)</f>
        <v>0.14000000000000001</v>
      </c>
      <c r="J409" s="94">
        <f>SUM(J402:J408)</f>
        <v>26.01</v>
      </c>
      <c r="K409" s="94">
        <f>SUM(K402:K408)</f>
        <v>0</v>
      </c>
      <c r="L409" s="94">
        <f>SUM(L402:L408)</f>
        <v>0.76</v>
      </c>
      <c r="M409" s="94">
        <f>SUM(M402:M408)</f>
        <v>61.699999999999996</v>
      </c>
      <c r="N409" s="94">
        <f>SUM(N402:N408)</f>
        <v>346.59999999999997</v>
      </c>
      <c r="O409" s="94">
        <f>SUM(O402:O408)</f>
        <v>80.86</v>
      </c>
      <c r="P409" s="94">
        <f>SUM(P402:P408)</f>
        <v>6.1</v>
      </c>
      <c r="Q409" s="94">
        <f>SUM(Q402:Q408)</f>
        <v>0.67</v>
      </c>
      <c r="R409" s="94">
        <f>SUM(R402:R408)</f>
        <v>0.01</v>
      </c>
    </row>
    <row r="410" spans="1:18" ht="13.8" thickBot="1" x14ac:dyDescent="0.3">
      <c r="A410" s="30"/>
      <c r="B410" s="2"/>
      <c r="C410" s="95"/>
      <c r="D410" s="95"/>
      <c r="E410" s="109"/>
      <c r="F410" s="109"/>
      <c r="G410" s="109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1:18" ht="13.8" thickBot="1" x14ac:dyDescent="0.3">
      <c r="A411" s="30"/>
      <c r="B411" s="63" t="s">
        <v>12</v>
      </c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1:18" ht="13.8" thickBot="1" x14ac:dyDescent="0.3">
      <c r="A412" s="124" t="s">
        <v>42</v>
      </c>
      <c r="B412" s="90" t="s">
        <v>210</v>
      </c>
      <c r="C412" s="96">
        <v>100</v>
      </c>
      <c r="D412" s="95">
        <v>0.7</v>
      </c>
      <c r="E412" s="95">
        <v>0.1</v>
      </c>
      <c r="F412" s="95">
        <v>1.9</v>
      </c>
      <c r="G412" s="95">
        <v>12</v>
      </c>
      <c r="H412" s="95">
        <v>0.03</v>
      </c>
      <c r="I412" s="95">
        <v>0.02</v>
      </c>
      <c r="J412" s="95">
        <v>7.35</v>
      </c>
      <c r="K412" s="95">
        <v>0</v>
      </c>
      <c r="L412" s="95">
        <v>7.0000000000000007E-2</v>
      </c>
      <c r="M412" s="95">
        <v>17</v>
      </c>
      <c r="N412" s="95">
        <v>30</v>
      </c>
      <c r="O412" s="95">
        <v>14</v>
      </c>
      <c r="P412" s="95">
        <v>0.05</v>
      </c>
      <c r="Q412" s="95">
        <v>0.2</v>
      </c>
      <c r="R412" s="95">
        <v>0</v>
      </c>
    </row>
    <row r="413" spans="1:18" ht="16.5" customHeight="1" thickBot="1" x14ac:dyDescent="0.3">
      <c r="A413" s="124" t="s">
        <v>112</v>
      </c>
      <c r="B413" s="90" t="s">
        <v>113</v>
      </c>
      <c r="C413" s="96">
        <f>[2]меню!C460</f>
        <v>250</v>
      </c>
      <c r="D413" s="95">
        <v>1.5</v>
      </c>
      <c r="E413" s="95">
        <v>4.9000000000000004</v>
      </c>
      <c r="F413" s="95">
        <v>6.1</v>
      </c>
      <c r="G413" s="95">
        <v>76.3</v>
      </c>
      <c r="H413" s="95">
        <f>[2]меню!$I$460</f>
        <v>0.17</v>
      </c>
      <c r="I413" s="95">
        <v>0.05</v>
      </c>
      <c r="J413" s="95">
        <f>[2]меню!J460</f>
        <v>6.08</v>
      </c>
      <c r="K413" s="95">
        <f>[2]меню!K460</f>
        <v>0.15</v>
      </c>
      <c r="L413" s="95">
        <f>[2]меню!L460</f>
        <v>1.26</v>
      </c>
      <c r="M413" s="95">
        <f>[2]меню!M460</f>
        <v>40.299999999999997</v>
      </c>
      <c r="N413" s="95">
        <f>[2]меню!N460</f>
        <v>110.5</v>
      </c>
      <c r="O413" s="95">
        <f>[2]меню!O460</f>
        <v>41.6</v>
      </c>
      <c r="P413" s="95">
        <f>[2]меню!P460</f>
        <v>1.24</v>
      </c>
      <c r="Q413" s="95">
        <v>0</v>
      </c>
      <c r="R413" s="95">
        <v>0</v>
      </c>
    </row>
    <row r="414" spans="1:18" ht="27" thickBot="1" x14ac:dyDescent="0.3">
      <c r="A414" s="124" t="s">
        <v>114</v>
      </c>
      <c r="B414" s="90" t="s">
        <v>115</v>
      </c>
      <c r="C414" s="96">
        <v>110</v>
      </c>
      <c r="D414" s="95">
        <v>16.8</v>
      </c>
      <c r="E414" s="95">
        <v>25</v>
      </c>
      <c r="F414" s="95">
        <v>0.09</v>
      </c>
      <c r="G414" s="95">
        <v>332.4</v>
      </c>
      <c r="H414" s="95">
        <v>0.06</v>
      </c>
      <c r="I414" s="95">
        <v>0.14000000000000001</v>
      </c>
      <c r="J414" s="95">
        <v>2.44</v>
      </c>
      <c r="K414" s="95">
        <v>1.05</v>
      </c>
      <c r="L414" s="95">
        <v>0</v>
      </c>
      <c r="M414" s="95">
        <v>51.34</v>
      </c>
      <c r="N414" s="95">
        <v>176</v>
      </c>
      <c r="O414" s="95">
        <v>22.64</v>
      </c>
      <c r="P414" s="95">
        <v>2.0099999999999998</v>
      </c>
      <c r="Q414" s="95">
        <v>0</v>
      </c>
      <c r="R414" s="95">
        <v>0</v>
      </c>
    </row>
    <row r="415" spans="1:18" ht="27" thickBot="1" x14ac:dyDescent="0.3">
      <c r="A415" s="124" t="s">
        <v>116</v>
      </c>
      <c r="B415" s="90" t="s">
        <v>117</v>
      </c>
      <c r="C415" s="96">
        <v>180</v>
      </c>
      <c r="D415" s="95">
        <v>6.55</v>
      </c>
      <c r="E415" s="95">
        <v>6.95</v>
      </c>
      <c r="F415" s="95">
        <v>36.549999999999997</v>
      </c>
      <c r="G415" s="95">
        <v>235.2</v>
      </c>
      <c r="H415" s="95">
        <v>0.55000000000000004</v>
      </c>
      <c r="I415" s="95">
        <v>0.19</v>
      </c>
      <c r="J415" s="95">
        <v>0</v>
      </c>
      <c r="K415" s="95">
        <v>0</v>
      </c>
      <c r="L415" s="95">
        <v>0</v>
      </c>
      <c r="M415" s="95">
        <v>49.89</v>
      </c>
      <c r="N415" s="95">
        <v>0</v>
      </c>
      <c r="O415" s="95">
        <v>0</v>
      </c>
      <c r="P415" s="95">
        <v>8.1300000000000008</v>
      </c>
      <c r="Q415" s="95">
        <v>0</v>
      </c>
      <c r="R415" s="95">
        <v>0</v>
      </c>
    </row>
    <row r="416" spans="1:18" ht="27" thickBot="1" x14ac:dyDescent="0.3">
      <c r="A416" s="124" t="s">
        <v>154</v>
      </c>
      <c r="B416" s="90" t="s">
        <v>155</v>
      </c>
      <c r="C416" s="96" t="s">
        <v>84</v>
      </c>
      <c r="D416" s="95">
        <v>1.36</v>
      </c>
      <c r="E416" s="95">
        <v>0</v>
      </c>
      <c r="F416" s="95">
        <v>29.02</v>
      </c>
      <c r="G416" s="95">
        <v>116.9</v>
      </c>
      <c r="H416" s="95">
        <v>0.01</v>
      </c>
      <c r="I416" s="95">
        <v>0.01</v>
      </c>
      <c r="J416" s="95">
        <v>0.9</v>
      </c>
      <c r="K416" s="95">
        <v>0</v>
      </c>
      <c r="L416" s="95">
        <v>0</v>
      </c>
      <c r="M416" s="95">
        <v>14.18</v>
      </c>
      <c r="N416" s="95">
        <v>0</v>
      </c>
      <c r="O416" s="95">
        <v>5.14</v>
      </c>
      <c r="P416" s="95">
        <v>0.95</v>
      </c>
      <c r="Q416" s="95">
        <v>0</v>
      </c>
      <c r="R416" s="95">
        <v>0</v>
      </c>
    </row>
    <row r="417" spans="1:18" ht="13.8" thickBot="1" x14ac:dyDescent="0.3">
      <c r="A417" s="124" t="s">
        <v>90</v>
      </c>
      <c r="B417" s="90" t="s">
        <v>24</v>
      </c>
      <c r="C417" s="96">
        <v>60</v>
      </c>
      <c r="D417" s="95">
        <v>4.74</v>
      </c>
      <c r="E417" s="95">
        <v>0.6</v>
      </c>
      <c r="F417" s="95">
        <v>28.98</v>
      </c>
      <c r="G417" s="95">
        <v>141.1</v>
      </c>
      <c r="H417" s="95">
        <v>0.06</v>
      </c>
      <c r="I417" s="95">
        <v>0.01</v>
      </c>
      <c r="J417" s="95">
        <v>0</v>
      </c>
      <c r="K417" s="95">
        <v>0</v>
      </c>
      <c r="L417" s="95">
        <v>0.66</v>
      </c>
      <c r="M417" s="95">
        <v>12</v>
      </c>
      <c r="N417" s="95">
        <v>39</v>
      </c>
      <c r="O417" s="95">
        <v>8.4</v>
      </c>
      <c r="P417" s="95">
        <v>0.66</v>
      </c>
      <c r="Q417" s="95">
        <v>0</v>
      </c>
      <c r="R417" s="95">
        <v>0</v>
      </c>
    </row>
    <row r="418" spans="1:18" ht="13.8" thickBot="1" x14ac:dyDescent="0.3">
      <c r="A418" s="124" t="s">
        <v>90</v>
      </c>
      <c r="B418" s="90" t="s">
        <v>26</v>
      </c>
      <c r="C418" s="96">
        <v>40</v>
      </c>
      <c r="D418" s="95">
        <v>2.2400000000000002</v>
      </c>
      <c r="E418" s="95">
        <v>0.44</v>
      </c>
      <c r="F418" s="95">
        <v>19.760000000000002</v>
      </c>
      <c r="G418" s="95">
        <v>92.02</v>
      </c>
      <c r="H418" s="95">
        <v>0.21</v>
      </c>
      <c r="I418" s="95">
        <v>0.14000000000000001</v>
      </c>
      <c r="J418" s="95">
        <v>0.28000000000000003</v>
      </c>
      <c r="K418" s="95">
        <v>0</v>
      </c>
      <c r="L418" s="95">
        <v>0.2</v>
      </c>
      <c r="M418" s="95">
        <v>9.1999999999999993</v>
      </c>
      <c r="N418" s="95">
        <v>42.4</v>
      </c>
      <c r="O418" s="95">
        <v>10</v>
      </c>
      <c r="P418" s="95">
        <v>1.25</v>
      </c>
      <c r="Q418" s="95">
        <v>0.46</v>
      </c>
      <c r="R418" s="95">
        <v>0</v>
      </c>
    </row>
    <row r="419" spans="1:18" ht="13.8" thickBot="1" x14ac:dyDescent="0.3">
      <c r="A419" s="30"/>
      <c r="B419" s="41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1:18" ht="13.8" thickBot="1" x14ac:dyDescent="0.3">
      <c r="A420" s="30"/>
      <c r="B420" s="41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1:18" ht="13.8" thickBot="1" x14ac:dyDescent="0.3">
      <c r="A421" s="30"/>
      <c r="B421" s="89" t="s">
        <v>78</v>
      </c>
      <c r="C421" s="94">
        <f t="shared" ref="C421:R421" si="44">SUM(C412:C420)</f>
        <v>740</v>
      </c>
      <c r="D421" s="94">
        <f t="shared" si="44"/>
        <v>33.89</v>
      </c>
      <c r="E421" s="94">
        <f t="shared" si="44"/>
        <v>37.99</v>
      </c>
      <c r="F421" s="94">
        <f t="shared" si="44"/>
        <v>122.4</v>
      </c>
      <c r="G421" s="94">
        <f t="shared" si="44"/>
        <v>1005.92</v>
      </c>
      <c r="H421" s="94">
        <f t="shared" si="44"/>
        <v>1.0900000000000001</v>
      </c>
      <c r="I421" s="94">
        <f t="shared" si="44"/>
        <v>0.56000000000000005</v>
      </c>
      <c r="J421" s="94">
        <f t="shared" si="44"/>
        <v>17.05</v>
      </c>
      <c r="K421" s="94">
        <f t="shared" si="44"/>
        <v>1.2</v>
      </c>
      <c r="L421" s="94">
        <f t="shared" si="44"/>
        <v>2.1900000000000004</v>
      </c>
      <c r="M421" s="94">
        <f t="shared" si="44"/>
        <v>193.91</v>
      </c>
      <c r="N421" s="94">
        <f t="shared" si="44"/>
        <v>397.9</v>
      </c>
      <c r="O421" s="94">
        <f t="shared" si="44"/>
        <v>101.78000000000002</v>
      </c>
      <c r="P421" s="94">
        <f t="shared" si="44"/>
        <v>14.29</v>
      </c>
      <c r="Q421" s="94">
        <f t="shared" si="44"/>
        <v>0.66</v>
      </c>
      <c r="R421" s="94">
        <f t="shared" si="44"/>
        <v>0</v>
      </c>
    </row>
    <row r="422" spans="1:18" ht="14.4" hidden="1" thickBot="1" x14ac:dyDescent="0.35">
      <c r="A422" s="97"/>
      <c r="B422" s="98" t="s">
        <v>10</v>
      </c>
      <c r="C422" s="99"/>
      <c r="D422" s="99">
        <v>77</v>
      </c>
      <c r="E422" s="100">
        <v>79</v>
      </c>
      <c r="F422" s="100">
        <v>335</v>
      </c>
      <c r="G422" s="100">
        <v>2350</v>
      </c>
      <c r="H422" s="100">
        <v>1.2</v>
      </c>
      <c r="I422" s="100">
        <v>1.4</v>
      </c>
      <c r="J422" s="100">
        <v>60</v>
      </c>
      <c r="K422" s="100">
        <v>0.7</v>
      </c>
      <c r="L422" s="100">
        <v>10</v>
      </c>
      <c r="M422" s="100">
        <v>1100</v>
      </c>
      <c r="N422" s="100">
        <v>1650</v>
      </c>
      <c r="O422" s="100">
        <v>250</v>
      </c>
      <c r="P422" s="100">
        <v>12</v>
      </c>
      <c r="Q422" s="100">
        <v>10</v>
      </c>
      <c r="R422" s="100">
        <v>0.1</v>
      </c>
    </row>
    <row r="423" spans="1:18" ht="14.4" hidden="1" thickBot="1" x14ac:dyDescent="0.35">
      <c r="A423" s="101"/>
      <c r="B423" s="102" t="s">
        <v>11</v>
      </c>
      <c r="C423" s="103"/>
      <c r="D423" s="103">
        <f>D425-D422</f>
        <v>-16.18</v>
      </c>
      <c r="E423" s="103">
        <f t="shared" ref="E423:R423" si="45">E425-E422</f>
        <v>-27.009999999999998</v>
      </c>
      <c r="F423" s="103">
        <f t="shared" si="45"/>
        <v>-117.22999999999999</v>
      </c>
      <c r="G423" s="103">
        <f t="shared" si="45"/>
        <v>-728.7800000000002</v>
      </c>
      <c r="H423" s="103">
        <f t="shared" si="45"/>
        <v>0.2200000000000002</v>
      </c>
      <c r="I423" s="103">
        <f t="shared" si="45"/>
        <v>-0.69999999999999984</v>
      </c>
      <c r="J423" s="103">
        <f t="shared" si="45"/>
        <v>-16.939999999999998</v>
      </c>
      <c r="K423" s="103">
        <f t="shared" si="45"/>
        <v>0.5</v>
      </c>
      <c r="L423" s="103">
        <f t="shared" si="45"/>
        <v>-7.05</v>
      </c>
      <c r="M423" s="103">
        <f t="shared" si="45"/>
        <v>-844.39</v>
      </c>
      <c r="N423" s="103">
        <f t="shared" si="45"/>
        <v>-905.5</v>
      </c>
      <c r="O423" s="103">
        <f t="shared" si="45"/>
        <v>-67.359999999999985</v>
      </c>
      <c r="P423" s="103">
        <f t="shared" si="45"/>
        <v>8.39</v>
      </c>
      <c r="Q423" s="103">
        <f t="shared" si="45"/>
        <v>-8.67</v>
      </c>
      <c r="R423" s="103">
        <f t="shared" si="45"/>
        <v>-9.0000000000000011E-2</v>
      </c>
    </row>
    <row r="424" spans="1:18" ht="13.8" thickBot="1" x14ac:dyDescent="0.3">
      <c r="A424" s="30"/>
      <c r="B424" s="2"/>
      <c r="C424" s="3"/>
      <c r="D424" s="3"/>
      <c r="E424" s="4"/>
      <c r="F424" s="4"/>
      <c r="G424" s="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8" thickBot="1" x14ac:dyDescent="0.3">
      <c r="A425" s="129"/>
      <c r="B425" s="130" t="s">
        <v>74</v>
      </c>
      <c r="C425" s="129"/>
      <c r="D425" s="131">
        <f t="shared" ref="D425:R425" si="46">D409+D421</f>
        <v>60.82</v>
      </c>
      <c r="E425" s="131">
        <f t="shared" si="46"/>
        <v>51.99</v>
      </c>
      <c r="F425" s="131">
        <f t="shared" si="46"/>
        <v>217.77</v>
      </c>
      <c r="G425" s="131">
        <f t="shared" si="46"/>
        <v>1621.2199999999998</v>
      </c>
      <c r="H425" s="131">
        <f t="shared" si="46"/>
        <v>1.4200000000000002</v>
      </c>
      <c r="I425" s="131">
        <f t="shared" si="46"/>
        <v>0.70000000000000007</v>
      </c>
      <c r="J425" s="131">
        <f t="shared" si="46"/>
        <v>43.06</v>
      </c>
      <c r="K425" s="131">
        <f t="shared" si="46"/>
        <v>1.2</v>
      </c>
      <c r="L425" s="131">
        <f t="shared" si="46"/>
        <v>2.95</v>
      </c>
      <c r="M425" s="131">
        <f t="shared" si="46"/>
        <v>255.60999999999999</v>
      </c>
      <c r="N425" s="131">
        <f t="shared" si="46"/>
        <v>744.5</v>
      </c>
      <c r="O425" s="131">
        <f t="shared" si="46"/>
        <v>182.64000000000001</v>
      </c>
      <c r="P425" s="131">
        <f t="shared" si="46"/>
        <v>20.39</v>
      </c>
      <c r="Q425" s="131">
        <f t="shared" si="46"/>
        <v>1.33</v>
      </c>
      <c r="R425" s="131">
        <f t="shared" si="46"/>
        <v>0.01</v>
      </c>
    </row>
    <row r="426" spans="1:18" x14ac:dyDescent="0.25">
      <c r="A426" s="192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</row>
    <row r="427" spans="1:18" x14ac:dyDescent="0.25">
      <c r="A427" s="193"/>
      <c r="B427" s="191"/>
      <c r="C427" s="191"/>
      <c r="D427" s="191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</row>
    <row r="428" spans="1:18" ht="15.6" x14ac:dyDescent="0.25">
      <c r="A428" s="53" t="s">
        <v>207</v>
      </c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x14ac:dyDescent="0.25">
      <c r="A429" s="53" t="s">
        <v>19</v>
      </c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x14ac:dyDescent="0.25">
      <c r="A430" s="53" t="s">
        <v>29</v>
      </c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x14ac:dyDescent="0.25">
      <c r="A431" s="16" t="s">
        <v>77</v>
      </c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3.8" thickBot="1" x14ac:dyDescent="0.3">
      <c r="A432" s="14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3.8" thickBot="1" x14ac:dyDescent="0.3">
      <c r="A433" s="213" t="s">
        <v>14</v>
      </c>
      <c r="B433" s="47" t="s">
        <v>3</v>
      </c>
      <c r="C433" s="216" t="s">
        <v>4</v>
      </c>
      <c r="D433" s="218" t="s">
        <v>1</v>
      </c>
      <c r="E433" s="219"/>
      <c r="F433" s="220"/>
      <c r="G433" s="224" t="s">
        <v>5</v>
      </c>
      <c r="H433" s="227" t="s">
        <v>6</v>
      </c>
      <c r="I433" s="228"/>
      <c r="J433" s="228"/>
      <c r="K433" s="228"/>
      <c r="L433" s="229"/>
      <c r="M433" s="233" t="s">
        <v>9</v>
      </c>
      <c r="N433" s="234"/>
      <c r="O433" s="234"/>
      <c r="P433" s="234"/>
      <c r="Q433" s="234"/>
      <c r="R433" s="235"/>
    </row>
    <row r="434" spans="1:18" ht="13.8" thickBot="1" x14ac:dyDescent="0.3">
      <c r="A434" s="214"/>
      <c r="B434" s="47" t="s">
        <v>7</v>
      </c>
      <c r="C434" s="217"/>
      <c r="D434" s="221"/>
      <c r="E434" s="222"/>
      <c r="F434" s="223"/>
      <c r="G434" s="225"/>
      <c r="H434" s="230"/>
      <c r="I434" s="231"/>
      <c r="J434" s="231"/>
      <c r="K434" s="231"/>
      <c r="L434" s="232"/>
      <c r="M434" s="236"/>
      <c r="N434" s="237"/>
      <c r="O434" s="237"/>
      <c r="P434" s="237"/>
      <c r="Q434" s="237"/>
      <c r="R434" s="238"/>
    </row>
    <row r="435" spans="1:18" ht="13.8" thickBot="1" x14ac:dyDescent="0.3">
      <c r="A435" s="215"/>
      <c r="B435" s="17"/>
      <c r="C435" s="39" t="s">
        <v>0</v>
      </c>
      <c r="D435" s="203" t="s">
        <v>0</v>
      </c>
      <c r="E435" s="204"/>
      <c r="F435" s="205"/>
      <c r="G435" s="226"/>
      <c r="H435" s="206" t="s">
        <v>8</v>
      </c>
      <c r="I435" s="207"/>
      <c r="J435" s="207"/>
      <c r="K435" s="207"/>
      <c r="L435" s="208"/>
      <c r="M435" s="209" t="s">
        <v>8</v>
      </c>
      <c r="N435" s="210"/>
      <c r="O435" s="210"/>
      <c r="P435" s="210"/>
      <c r="Q435" s="210"/>
      <c r="R435" s="211"/>
    </row>
    <row r="436" spans="1:18" ht="27" thickBot="1" x14ac:dyDescent="0.3">
      <c r="A436" s="17"/>
      <c r="B436" s="17"/>
      <c r="C436" s="17"/>
      <c r="D436" s="45" t="s">
        <v>46</v>
      </c>
      <c r="E436" s="45" t="s">
        <v>47</v>
      </c>
      <c r="F436" s="46" t="s">
        <v>48</v>
      </c>
      <c r="G436" s="45" t="s">
        <v>49</v>
      </c>
      <c r="H436" s="66" t="s">
        <v>2</v>
      </c>
      <c r="I436" s="47" t="s">
        <v>50</v>
      </c>
      <c r="J436" s="46" t="s">
        <v>51</v>
      </c>
      <c r="K436" s="48" t="s">
        <v>15</v>
      </c>
      <c r="L436" s="46" t="s">
        <v>52</v>
      </c>
      <c r="M436" s="22" t="s">
        <v>53</v>
      </c>
      <c r="N436" s="23" t="s">
        <v>54</v>
      </c>
      <c r="O436" s="22" t="s">
        <v>55</v>
      </c>
      <c r="P436" s="22" t="s">
        <v>56</v>
      </c>
      <c r="Q436" s="24" t="s">
        <v>57</v>
      </c>
      <c r="R436" s="47" t="s">
        <v>58</v>
      </c>
    </row>
    <row r="437" spans="1:18" ht="13.8" thickBot="1" x14ac:dyDescent="0.3">
      <c r="A437" s="25"/>
      <c r="B437" s="57" t="s">
        <v>13</v>
      </c>
      <c r="C437" s="25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5"/>
      <c r="O437" s="25"/>
      <c r="P437" s="25"/>
      <c r="Q437" s="26"/>
      <c r="R437" s="25"/>
    </row>
    <row r="438" spans="1:18" ht="13.8" thickBot="1" x14ac:dyDescent="0.3">
      <c r="A438" s="124" t="s">
        <v>42</v>
      </c>
      <c r="B438" s="90" t="s">
        <v>98</v>
      </c>
      <c r="C438" s="96">
        <v>100</v>
      </c>
      <c r="D438" s="95">
        <v>1.1000000000000001</v>
      </c>
      <c r="E438" s="95">
        <v>0.2</v>
      </c>
      <c r="F438" s="95">
        <v>3.8</v>
      </c>
      <c r="G438" s="95">
        <v>22</v>
      </c>
      <c r="H438" s="95">
        <v>0.02</v>
      </c>
      <c r="I438" s="95">
        <v>0.02</v>
      </c>
      <c r="J438" s="95">
        <v>16.5</v>
      </c>
      <c r="K438" s="95">
        <v>0</v>
      </c>
      <c r="L438" s="95">
        <v>1.08</v>
      </c>
      <c r="M438" s="95">
        <v>43.5</v>
      </c>
      <c r="N438" s="95">
        <v>28.16</v>
      </c>
      <c r="O438" s="95">
        <v>13.33</v>
      </c>
      <c r="P438" s="95">
        <v>0.55000000000000004</v>
      </c>
      <c r="Q438" s="95">
        <v>0</v>
      </c>
      <c r="R438" s="95">
        <v>0</v>
      </c>
    </row>
    <row r="439" spans="1:18" ht="13.8" thickBot="1" x14ac:dyDescent="0.3">
      <c r="A439" s="124" t="s">
        <v>102</v>
      </c>
      <c r="B439" s="90" t="s">
        <v>103</v>
      </c>
      <c r="C439" s="96">
        <v>200</v>
      </c>
      <c r="D439" s="95">
        <v>18.600000000000001</v>
      </c>
      <c r="E439" s="95">
        <v>33.11</v>
      </c>
      <c r="F439" s="95">
        <v>3.52</v>
      </c>
      <c r="G439" s="95">
        <v>386.3</v>
      </c>
      <c r="H439" s="95" t="s">
        <v>59</v>
      </c>
      <c r="I439" s="95" t="s">
        <v>60</v>
      </c>
      <c r="J439" s="95" t="s">
        <v>61</v>
      </c>
      <c r="K439" s="95" t="s">
        <v>62</v>
      </c>
      <c r="L439" s="95" t="s">
        <v>63</v>
      </c>
      <c r="M439" s="95" t="s">
        <v>64</v>
      </c>
      <c r="N439" s="95" t="s">
        <v>65</v>
      </c>
      <c r="O439" s="95" t="s">
        <v>66</v>
      </c>
      <c r="P439" s="95" t="s">
        <v>67</v>
      </c>
      <c r="Q439" s="95" t="s">
        <v>68</v>
      </c>
      <c r="R439" s="95" t="s">
        <v>69</v>
      </c>
    </row>
    <row r="440" spans="1:18" ht="13.8" thickBot="1" x14ac:dyDescent="0.3">
      <c r="A440" s="124">
        <v>382</v>
      </c>
      <c r="B440" s="90" t="s">
        <v>23</v>
      </c>
      <c r="C440" s="96">
        <v>200</v>
      </c>
      <c r="D440" s="95">
        <v>4.08</v>
      </c>
      <c r="E440" s="95">
        <v>3.54</v>
      </c>
      <c r="F440" s="95">
        <v>17.579999999999998</v>
      </c>
      <c r="G440" s="95">
        <v>118.6</v>
      </c>
      <c r="H440" s="95">
        <v>0.04</v>
      </c>
      <c r="I440" s="95">
        <v>0</v>
      </c>
      <c r="J440" s="95">
        <v>1.3</v>
      </c>
      <c r="K440" s="95">
        <v>0.01</v>
      </c>
      <c r="L440" s="95">
        <v>0</v>
      </c>
      <c r="M440" s="95">
        <v>122</v>
      </c>
      <c r="N440" s="95">
        <v>90</v>
      </c>
      <c r="O440" s="95">
        <v>14</v>
      </c>
      <c r="P440" s="95">
        <v>0.56000000000000005</v>
      </c>
      <c r="Q440" s="95">
        <v>0</v>
      </c>
      <c r="R440" s="95">
        <v>0</v>
      </c>
    </row>
    <row r="441" spans="1:18" ht="13.8" thickBot="1" x14ac:dyDescent="0.3">
      <c r="A441" s="124" t="s">
        <v>90</v>
      </c>
      <c r="B441" s="90" t="s">
        <v>24</v>
      </c>
      <c r="C441" s="96">
        <v>40</v>
      </c>
      <c r="D441" s="95">
        <v>3.16</v>
      </c>
      <c r="E441" s="95">
        <v>0.4</v>
      </c>
      <c r="F441" s="95">
        <v>19.32</v>
      </c>
      <c r="G441" s="95">
        <v>94.1</v>
      </c>
      <c r="H441" s="95">
        <v>0.04</v>
      </c>
      <c r="I441" s="95">
        <v>0.01</v>
      </c>
      <c r="J441" s="95">
        <v>0</v>
      </c>
      <c r="K441" s="95">
        <v>0</v>
      </c>
      <c r="L441" s="95">
        <v>0.44</v>
      </c>
      <c r="M441" s="95">
        <v>8</v>
      </c>
      <c r="N441" s="95">
        <v>26</v>
      </c>
      <c r="O441" s="95">
        <v>5.6</v>
      </c>
      <c r="P441" s="95">
        <v>0.44</v>
      </c>
      <c r="Q441" s="95">
        <v>0</v>
      </c>
      <c r="R441" s="95">
        <v>0</v>
      </c>
    </row>
    <row r="442" spans="1:18" ht="13.8" thickBot="1" x14ac:dyDescent="0.3">
      <c r="A442" s="124" t="s">
        <v>90</v>
      </c>
      <c r="B442" s="133" t="s">
        <v>26</v>
      </c>
      <c r="C442" s="96">
        <v>45</v>
      </c>
      <c r="D442" s="95">
        <v>2.52</v>
      </c>
      <c r="E442" s="95">
        <v>0.5</v>
      </c>
      <c r="F442" s="95">
        <v>22.23</v>
      </c>
      <c r="G442" s="95">
        <v>103.51</v>
      </c>
      <c r="H442" s="95">
        <v>0.23</v>
      </c>
      <c r="I442" s="95">
        <v>0.15</v>
      </c>
      <c r="J442" s="95">
        <v>0.31</v>
      </c>
      <c r="K442" s="95">
        <v>0</v>
      </c>
      <c r="L442" s="95">
        <v>0.22</v>
      </c>
      <c r="M442" s="95">
        <v>10.35</v>
      </c>
      <c r="N442" s="95">
        <v>47.7</v>
      </c>
      <c r="O442" s="95">
        <v>11.25</v>
      </c>
      <c r="P442" s="95">
        <v>1.4</v>
      </c>
      <c r="Q442" s="95">
        <v>0.51</v>
      </c>
      <c r="R442" s="95">
        <v>0</v>
      </c>
    </row>
    <row r="443" spans="1:18" ht="13.8" thickBot="1" x14ac:dyDescent="0.3">
      <c r="A443" s="30" t="s">
        <v>90</v>
      </c>
      <c r="B443" s="31" t="s">
        <v>104</v>
      </c>
      <c r="C443" s="95">
        <v>120</v>
      </c>
      <c r="D443" s="95">
        <v>0.48</v>
      </c>
      <c r="E443" s="95">
        <v>0.48</v>
      </c>
      <c r="F443" s="95">
        <v>9.8000000000000007</v>
      </c>
      <c r="G443" s="95">
        <v>57</v>
      </c>
      <c r="H443" s="95">
        <v>0.01</v>
      </c>
      <c r="I443" s="95">
        <v>0.01</v>
      </c>
      <c r="J443" s="95">
        <v>10</v>
      </c>
      <c r="K443" s="95">
        <v>0</v>
      </c>
      <c r="L443" s="95">
        <v>0</v>
      </c>
      <c r="M443" s="95">
        <v>16</v>
      </c>
      <c r="N443" s="95">
        <v>0</v>
      </c>
      <c r="O443" s="95">
        <v>9</v>
      </c>
      <c r="P443" s="95">
        <v>2.2000000000000002</v>
      </c>
      <c r="Q443" s="95">
        <v>0</v>
      </c>
      <c r="R443" s="95">
        <v>0</v>
      </c>
    </row>
    <row r="444" spans="1:18" ht="13.8" thickBot="1" x14ac:dyDescent="0.3">
      <c r="A444" s="30"/>
      <c r="B444" s="31"/>
      <c r="C444" s="95"/>
      <c r="D444" s="95">
        <v>0</v>
      </c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1:18" ht="13.8" thickBot="1" x14ac:dyDescent="0.3">
      <c r="A445" s="82"/>
      <c r="B445" s="63" t="s">
        <v>71</v>
      </c>
      <c r="C445" s="94">
        <f>SUM(C438:C444)</f>
        <v>705</v>
      </c>
      <c r="D445" s="94">
        <f t="shared" ref="D445:R445" si="47">SUM(D438:D444)</f>
        <v>29.94</v>
      </c>
      <c r="E445" s="94">
        <f t="shared" si="47"/>
        <v>38.229999999999997</v>
      </c>
      <c r="F445" s="94">
        <f t="shared" si="47"/>
        <v>76.25</v>
      </c>
      <c r="G445" s="94">
        <f t="shared" si="47"/>
        <v>781.51</v>
      </c>
      <c r="H445" s="94">
        <f t="shared" si="47"/>
        <v>0.34</v>
      </c>
      <c r="I445" s="94">
        <f t="shared" si="47"/>
        <v>0.19</v>
      </c>
      <c r="J445" s="94">
        <f t="shared" si="47"/>
        <v>28.11</v>
      </c>
      <c r="K445" s="94">
        <f t="shared" si="47"/>
        <v>0.01</v>
      </c>
      <c r="L445" s="94">
        <f t="shared" si="47"/>
        <v>1.74</v>
      </c>
      <c r="M445" s="94">
        <f t="shared" si="47"/>
        <v>199.85</v>
      </c>
      <c r="N445" s="94">
        <f t="shared" si="47"/>
        <v>191.86</v>
      </c>
      <c r="O445" s="94">
        <f t="shared" si="47"/>
        <v>53.18</v>
      </c>
      <c r="P445" s="94">
        <f t="shared" si="47"/>
        <v>5.15</v>
      </c>
      <c r="Q445" s="94">
        <f t="shared" si="47"/>
        <v>0.51</v>
      </c>
      <c r="R445" s="94">
        <f t="shared" si="47"/>
        <v>0</v>
      </c>
    </row>
    <row r="446" spans="1:18" ht="13.8" thickBot="1" x14ac:dyDescent="0.3">
      <c r="A446" s="30"/>
      <c r="B446" s="2"/>
      <c r="C446" s="95"/>
      <c r="D446" s="95"/>
      <c r="E446" s="109"/>
      <c r="F446" s="109"/>
      <c r="G446" s="109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1:18" ht="13.8" thickBot="1" x14ac:dyDescent="0.3">
      <c r="A447" s="30"/>
      <c r="B447" s="63" t="s">
        <v>12</v>
      </c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1:18" ht="27" thickBot="1" x14ac:dyDescent="0.3">
      <c r="A448" s="111" t="s">
        <v>167</v>
      </c>
      <c r="B448" s="90" t="s">
        <v>168</v>
      </c>
      <c r="C448" s="96">
        <v>100</v>
      </c>
      <c r="D448" s="95">
        <v>0.17</v>
      </c>
      <c r="E448" s="95">
        <v>5.17</v>
      </c>
      <c r="F448" s="95">
        <v>11.17</v>
      </c>
      <c r="G448" s="95">
        <v>90.1</v>
      </c>
      <c r="H448" s="95">
        <v>4.4999999999999998E-2</v>
      </c>
      <c r="I448" s="95">
        <v>3.5000000000000003E-2</v>
      </c>
      <c r="J448" s="95">
        <v>24.9</v>
      </c>
      <c r="K448" s="95">
        <v>0</v>
      </c>
      <c r="L448" s="95">
        <v>0</v>
      </c>
      <c r="M448" s="95">
        <v>48.55</v>
      </c>
      <c r="N448" s="95">
        <v>0</v>
      </c>
      <c r="O448" s="95">
        <v>0</v>
      </c>
      <c r="P448" s="95">
        <v>0.73</v>
      </c>
      <c r="Q448" s="95">
        <v>0</v>
      </c>
      <c r="R448" s="95">
        <v>0</v>
      </c>
    </row>
    <row r="449" spans="1:18" ht="13.8" thickBot="1" x14ac:dyDescent="0.3">
      <c r="A449" s="124" t="s">
        <v>183</v>
      </c>
      <c r="B449" s="90" t="s">
        <v>150</v>
      </c>
      <c r="C449" s="96">
        <v>250</v>
      </c>
      <c r="D449" s="95">
        <v>5.5</v>
      </c>
      <c r="E449" s="95">
        <v>5.25</v>
      </c>
      <c r="F449" s="95">
        <v>16.54</v>
      </c>
      <c r="G449" s="95">
        <v>148.30000000000001</v>
      </c>
      <c r="H449" s="95">
        <v>0.1</v>
      </c>
      <c r="I449" s="95">
        <v>0</v>
      </c>
      <c r="J449" s="95">
        <v>7.54</v>
      </c>
      <c r="K449" s="95">
        <v>0</v>
      </c>
      <c r="L449" s="95">
        <v>0</v>
      </c>
      <c r="M449" s="95">
        <v>26.45</v>
      </c>
      <c r="N449" s="95">
        <v>71.95</v>
      </c>
      <c r="O449" s="95">
        <v>25.9</v>
      </c>
      <c r="P449" s="95">
        <v>0.98</v>
      </c>
      <c r="Q449" s="95">
        <v>0</v>
      </c>
      <c r="R449" s="95">
        <v>0</v>
      </c>
    </row>
    <row r="450" spans="1:18" ht="13.2" customHeight="1" thickBot="1" x14ac:dyDescent="0.3">
      <c r="A450" s="124" t="s">
        <v>99</v>
      </c>
      <c r="B450" s="90" t="s">
        <v>100</v>
      </c>
      <c r="C450" s="96">
        <v>100</v>
      </c>
      <c r="D450" s="95">
        <v>13.28</v>
      </c>
      <c r="E450" s="95">
        <v>10.84</v>
      </c>
      <c r="F450" s="95">
        <v>2.9</v>
      </c>
      <c r="G450" s="95">
        <v>162</v>
      </c>
      <c r="H450" s="95">
        <v>0.06</v>
      </c>
      <c r="I450" s="95">
        <v>0.14000000000000001</v>
      </c>
      <c r="J450" s="95">
        <v>2.44</v>
      </c>
      <c r="K450" s="95">
        <v>1.05</v>
      </c>
      <c r="L450" s="95">
        <v>0</v>
      </c>
      <c r="M450" s="95">
        <v>51.34</v>
      </c>
      <c r="N450" s="95">
        <v>175.97</v>
      </c>
      <c r="O450" s="95">
        <v>22.64</v>
      </c>
      <c r="P450" s="95">
        <v>2.0099999999999998</v>
      </c>
      <c r="Q450" s="95">
        <v>0</v>
      </c>
      <c r="R450" s="95">
        <v>0</v>
      </c>
    </row>
    <row r="451" spans="1:18" ht="13.8" hidden="1" thickBot="1" x14ac:dyDescent="0.3">
      <c r="A451" s="124" t="s">
        <v>101</v>
      </c>
      <c r="B451" s="90" t="s">
        <v>81</v>
      </c>
      <c r="C451" s="96">
        <v>180</v>
      </c>
      <c r="D451" s="95">
        <v>3.38</v>
      </c>
      <c r="E451" s="95">
        <v>8.06</v>
      </c>
      <c r="F451" s="95">
        <v>18</v>
      </c>
      <c r="G451" s="95">
        <v>243.42</v>
      </c>
      <c r="H451" s="95">
        <v>0.09</v>
      </c>
      <c r="I451" s="95">
        <v>0.09</v>
      </c>
      <c r="J451" s="95">
        <v>14.47</v>
      </c>
      <c r="K451" s="95">
        <v>0</v>
      </c>
      <c r="L451" s="95">
        <v>0</v>
      </c>
      <c r="M451" s="95">
        <v>67.680000000000007</v>
      </c>
      <c r="N451" s="95">
        <v>115.2</v>
      </c>
      <c r="O451" s="95">
        <v>48.96</v>
      </c>
      <c r="P451" s="95">
        <v>1.37</v>
      </c>
      <c r="Q451" s="95">
        <v>0</v>
      </c>
      <c r="R451" s="95">
        <v>0</v>
      </c>
    </row>
    <row r="452" spans="1:18" ht="13.8" thickBot="1" x14ac:dyDescent="0.3">
      <c r="A452" s="124" t="s">
        <v>90</v>
      </c>
      <c r="B452" s="90" t="s">
        <v>24</v>
      </c>
      <c r="C452" s="96">
        <v>60</v>
      </c>
      <c r="D452" s="95">
        <v>4.74</v>
      </c>
      <c r="E452" s="95">
        <v>0.6</v>
      </c>
      <c r="F452" s="95">
        <v>28.98</v>
      </c>
      <c r="G452" s="95">
        <v>141.1</v>
      </c>
      <c r="H452" s="95">
        <v>0.06</v>
      </c>
      <c r="I452" s="95">
        <v>0.01</v>
      </c>
      <c r="J452" s="95">
        <v>0</v>
      </c>
      <c r="K452" s="95">
        <v>0</v>
      </c>
      <c r="L452" s="95">
        <v>0.66</v>
      </c>
      <c r="M452" s="95">
        <v>12</v>
      </c>
      <c r="N452" s="95">
        <v>39</v>
      </c>
      <c r="O452" s="95">
        <v>8.4</v>
      </c>
      <c r="P452" s="95">
        <v>0.66</v>
      </c>
      <c r="Q452" s="95">
        <v>0</v>
      </c>
      <c r="R452" s="95">
        <v>0</v>
      </c>
    </row>
    <row r="453" spans="1:18" ht="13.8" thickBot="1" x14ac:dyDescent="0.3">
      <c r="A453" s="124" t="s">
        <v>90</v>
      </c>
      <c r="B453" s="90" t="s">
        <v>26</v>
      </c>
      <c r="C453" s="96">
        <v>40</v>
      </c>
      <c r="D453" s="95">
        <v>2.2400000000000002</v>
      </c>
      <c r="E453" s="95">
        <v>0.44</v>
      </c>
      <c r="F453" s="95">
        <v>19.760000000000002</v>
      </c>
      <c r="G453" s="95">
        <v>92.02</v>
      </c>
      <c r="H453" s="95">
        <v>0.21</v>
      </c>
      <c r="I453" s="95">
        <v>0.14000000000000001</v>
      </c>
      <c r="J453" s="95">
        <v>0.28000000000000003</v>
      </c>
      <c r="K453" s="95">
        <v>0</v>
      </c>
      <c r="L453" s="95">
        <v>0.2</v>
      </c>
      <c r="M453" s="95">
        <v>9.1999999999999993</v>
      </c>
      <c r="N453" s="95">
        <v>42.4</v>
      </c>
      <c r="O453" s="95">
        <v>10</v>
      </c>
      <c r="P453" s="95">
        <v>1.25</v>
      </c>
      <c r="Q453" s="95">
        <v>0.46</v>
      </c>
      <c r="R453" s="95">
        <v>0</v>
      </c>
    </row>
    <row r="454" spans="1:18" ht="13.8" thickBot="1" x14ac:dyDescent="0.3">
      <c r="A454" s="124">
        <v>349</v>
      </c>
      <c r="B454" s="90" t="s">
        <v>80</v>
      </c>
      <c r="C454" s="96">
        <v>200</v>
      </c>
      <c r="D454" s="95">
        <v>0.66</v>
      </c>
      <c r="E454" s="95">
        <v>0.09</v>
      </c>
      <c r="F454" s="95">
        <v>27.88</v>
      </c>
      <c r="G454" s="95">
        <v>132.80000000000001</v>
      </c>
      <c r="H454" s="95">
        <v>0.01</v>
      </c>
      <c r="I454" s="95">
        <v>0.01</v>
      </c>
      <c r="J454" s="95">
        <v>0.9</v>
      </c>
      <c r="K454" s="95">
        <v>0</v>
      </c>
      <c r="L454" s="95">
        <v>0</v>
      </c>
      <c r="M454" s="95">
        <v>14.18</v>
      </c>
      <c r="N454" s="95">
        <v>0</v>
      </c>
      <c r="O454" s="95">
        <v>5.14</v>
      </c>
      <c r="P454" s="95">
        <v>0.95</v>
      </c>
      <c r="Q454" s="95">
        <v>0</v>
      </c>
      <c r="R454" s="95">
        <v>0</v>
      </c>
    </row>
    <row r="455" spans="1:18" ht="13.8" thickBot="1" x14ac:dyDescent="0.3">
      <c r="A455" s="30"/>
      <c r="B455" s="41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1:18" ht="13.8" thickBot="1" x14ac:dyDescent="0.3">
      <c r="A456" s="30"/>
      <c r="B456" s="41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1:18" ht="13.8" thickBot="1" x14ac:dyDescent="0.3">
      <c r="A457" s="30"/>
      <c r="B457" s="89" t="s">
        <v>78</v>
      </c>
      <c r="C457" s="94">
        <f>SUM(C448:C456)</f>
        <v>930</v>
      </c>
      <c r="D457" s="94">
        <f>SUM(D448:D456)</f>
        <v>29.970000000000002</v>
      </c>
      <c r="E457" s="94">
        <f>SUM(E448:E456)</f>
        <v>30.450000000000003</v>
      </c>
      <c r="F457" s="94">
        <f>SUM(F448:F456)</f>
        <v>125.23</v>
      </c>
      <c r="G457" s="94">
        <v>766.32</v>
      </c>
      <c r="H457" s="94">
        <f t="shared" ref="H457:R457" si="48">SUM(H448:H456)</f>
        <v>0.57500000000000007</v>
      </c>
      <c r="I457" s="94">
        <f t="shared" si="48"/>
        <v>0.42500000000000004</v>
      </c>
      <c r="J457" s="94">
        <f t="shared" si="48"/>
        <v>50.529999999999994</v>
      </c>
      <c r="K457" s="94">
        <f t="shared" si="48"/>
        <v>1.05</v>
      </c>
      <c r="L457" s="94">
        <f t="shared" si="48"/>
        <v>0.8600000000000001</v>
      </c>
      <c r="M457" s="94">
        <f t="shared" si="48"/>
        <v>229.4</v>
      </c>
      <c r="N457" s="94">
        <f t="shared" si="48"/>
        <v>444.52</v>
      </c>
      <c r="O457" s="94">
        <f t="shared" si="48"/>
        <v>121.04</v>
      </c>
      <c r="P457" s="94">
        <f t="shared" si="48"/>
        <v>7.95</v>
      </c>
      <c r="Q457" s="94">
        <f t="shared" si="48"/>
        <v>0.46</v>
      </c>
      <c r="R457" s="94">
        <f t="shared" si="48"/>
        <v>0</v>
      </c>
    </row>
    <row r="458" spans="1:18" ht="14.4" hidden="1" thickBot="1" x14ac:dyDescent="0.35">
      <c r="A458" s="97"/>
      <c r="B458" s="98" t="s">
        <v>10</v>
      </c>
      <c r="C458" s="99"/>
      <c r="D458" s="99">
        <v>77</v>
      </c>
      <c r="E458" s="100">
        <v>79</v>
      </c>
      <c r="F458" s="100">
        <v>335</v>
      </c>
      <c r="G458" s="100">
        <v>2350</v>
      </c>
      <c r="H458" s="100">
        <v>1.2</v>
      </c>
      <c r="I458" s="100">
        <v>1.4</v>
      </c>
      <c r="J458" s="100">
        <v>60</v>
      </c>
      <c r="K458" s="100">
        <v>0.7</v>
      </c>
      <c r="L458" s="100">
        <v>10</v>
      </c>
      <c r="M458" s="100">
        <v>1100</v>
      </c>
      <c r="N458" s="100">
        <v>1650</v>
      </c>
      <c r="O458" s="100">
        <v>250</v>
      </c>
      <c r="P458" s="100">
        <v>12</v>
      </c>
      <c r="Q458" s="100">
        <v>10</v>
      </c>
      <c r="R458" s="100">
        <v>0.1</v>
      </c>
    </row>
    <row r="459" spans="1:18" ht="14.4" hidden="1" thickBot="1" x14ac:dyDescent="0.35">
      <c r="A459" s="101"/>
      <c r="B459" s="102" t="s">
        <v>11</v>
      </c>
      <c r="C459" s="103"/>
      <c r="D459" s="103">
        <f>D461-D458</f>
        <v>-17.089999999999996</v>
      </c>
      <c r="E459" s="103">
        <f t="shared" ref="E459:R459" si="49">E461-E458</f>
        <v>-10.319999999999993</v>
      </c>
      <c r="F459" s="103">
        <f t="shared" si="49"/>
        <v>-133.51999999999998</v>
      </c>
      <c r="G459" s="103">
        <f t="shared" si="49"/>
        <v>-802.17000000000007</v>
      </c>
      <c r="H459" s="103">
        <f t="shared" si="49"/>
        <v>-0.28499999999999992</v>
      </c>
      <c r="I459" s="103">
        <f t="shared" si="49"/>
        <v>-0.78499999999999992</v>
      </c>
      <c r="J459" s="103">
        <f t="shared" si="49"/>
        <v>18.639999999999986</v>
      </c>
      <c r="K459" s="103">
        <f t="shared" si="49"/>
        <v>0.3600000000000001</v>
      </c>
      <c r="L459" s="103">
        <f t="shared" si="49"/>
        <v>-7.4</v>
      </c>
      <c r="M459" s="103">
        <f t="shared" si="49"/>
        <v>-670.75</v>
      </c>
      <c r="N459" s="103">
        <f t="shared" si="49"/>
        <v>-1013.62</v>
      </c>
      <c r="O459" s="103">
        <f t="shared" si="49"/>
        <v>-75.78</v>
      </c>
      <c r="P459" s="103">
        <f t="shared" si="49"/>
        <v>1.1000000000000014</v>
      </c>
      <c r="Q459" s="103">
        <f t="shared" si="49"/>
        <v>-9.0299999999999994</v>
      </c>
      <c r="R459" s="103">
        <f t="shared" si="49"/>
        <v>-0.1</v>
      </c>
    </row>
    <row r="460" spans="1:18" ht="13.8" thickBot="1" x14ac:dyDescent="0.3">
      <c r="A460" s="30"/>
      <c r="B460" s="2"/>
      <c r="C460" s="3"/>
      <c r="D460" s="3"/>
      <c r="E460" s="4"/>
      <c r="F460" s="4"/>
      <c r="G460" s="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8" thickBot="1" x14ac:dyDescent="0.3">
      <c r="A461" s="129"/>
      <c r="B461" s="130" t="s">
        <v>74</v>
      </c>
      <c r="C461" s="129"/>
      <c r="D461" s="131">
        <f t="shared" ref="D461:R461" si="50">D445+D457</f>
        <v>59.910000000000004</v>
      </c>
      <c r="E461" s="131">
        <f t="shared" si="50"/>
        <v>68.680000000000007</v>
      </c>
      <c r="F461" s="131">
        <f t="shared" si="50"/>
        <v>201.48000000000002</v>
      </c>
      <c r="G461" s="131">
        <f t="shared" si="50"/>
        <v>1547.83</v>
      </c>
      <c r="H461" s="131">
        <f t="shared" si="50"/>
        <v>0.91500000000000004</v>
      </c>
      <c r="I461" s="131">
        <f t="shared" si="50"/>
        <v>0.61499999999999999</v>
      </c>
      <c r="J461" s="131">
        <f t="shared" si="50"/>
        <v>78.639999999999986</v>
      </c>
      <c r="K461" s="131">
        <f t="shared" si="50"/>
        <v>1.06</v>
      </c>
      <c r="L461" s="131">
        <f t="shared" si="50"/>
        <v>2.6</v>
      </c>
      <c r="M461" s="131">
        <f t="shared" si="50"/>
        <v>429.25</v>
      </c>
      <c r="N461" s="131">
        <f t="shared" si="50"/>
        <v>636.38</v>
      </c>
      <c r="O461" s="131">
        <f t="shared" si="50"/>
        <v>174.22</v>
      </c>
      <c r="P461" s="131">
        <f t="shared" si="50"/>
        <v>13.100000000000001</v>
      </c>
      <c r="Q461" s="131">
        <f t="shared" si="50"/>
        <v>0.97</v>
      </c>
      <c r="R461" s="131">
        <f t="shared" si="50"/>
        <v>0</v>
      </c>
    </row>
    <row r="462" spans="1:18" x14ac:dyDescent="0.25">
      <c r="A462" s="192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</row>
    <row r="463" spans="1:18" x14ac:dyDescent="0.25">
      <c r="A463" s="193"/>
      <c r="B463" s="191"/>
      <c r="C463" s="191"/>
      <c r="D463" s="191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</row>
    <row r="464" spans="1:18" hidden="1" x14ac:dyDescent="0.25">
      <c r="A464" s="10"/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idden="1" x14ac:dyDescent="0.25">
      <c r="A465" s="10"/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idden="1" x14ac:dyDescent="0.2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idden="1" x14ac:dyDescent="0.2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idden="1" x14ac:dyDescent="0.2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idden="1" x14ac:dyDescent="0.25">
      <c r="A469" s="10"/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idden="1" x14ac:dyDescent="0.25">
      <c r="A470" s="10"/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idden="1" x14ac:dyDescent="0.25">
      <c r="A471" s="10"/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idden="1" x14ac:dyDescent="0.25">
      <c r="A472" s="10"/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idden="1" x14ac:dyDescent="0.25">
      <c r="A473" s="10"/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idden="1" x14ac:dyDescent="0.2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idden="1" x14ac:dyDescent="0.2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idden="1" x14ac:dyDescent="0.25">
      <c r="A476" s="10"/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idden="1" x14ac:dyDescent="0.25">
      <c r="A477" s="10"/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idden="1" x14ac:dyDescent="0.25">
      <c r="A478" s="10"/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idden="1" x14ac:dyDescent="0.25">
      <c r="A479" s="10"/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idden="1" x14ac:dyDescent="0.25">
      <c r="A480" s="10"/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idden="1" x14ac:dyDescent="0.25">
      <c r="A481" s="10"/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idden="1" x14ac:dyDescent="0.25">
      <c r="A482" s="10"/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idden="1" x14ac:dyDescent="0.25">
      <c r="A483" s="10"/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idden="1" x14ac:dyDescent="0.25">
      <c r="A484" s="10"/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idden="1" x14ac:dyDescent="0.2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idden="1" x14ac:dyDescent="0.2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idden="1" x14ac:dyDescent="0.25">
      <c r="A487" s="10"/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idden="1" x14ac:dyDescent="0.25">
      <c r="A488" s="10"/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idden="1" x14ac:dyDescent="0.25">
      <c r="A489" s="10"/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idden="1" x14ac:dyDescent="0.2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idden="1" x14ac:dyDescent="0.2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idden="1" x14ac:dyDescent="0.2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idden="1" x14ac:dyDescent="0.25">
      <c r="A493" s="10"/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idden="1" x14ac:dyDescent="0.25">
      <c r="A494" s="10"/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idden="1" x14ac:dyDescent="0.25">
      <c r="A495" s="10"/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idden="1" x14ac:dyDescent="0.25">
      <c r="A496" s="10"/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idden="1" x14ac:dyDescent="0.25">
      <c r="A497" s="10"/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idden="1" x14ac:dyDescent="0.2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idden="1" x14ac:dyDescent="0.2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idden="1" x14ac:dyDescent="0.2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idden="1" x14ac:dyDescent="0.25">
      <c r="A501" s="10"/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idden="1" x14ac:dyDescent="0.25">
      <c r="A502" s="10"/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idden="1" x14ac:dyDescent="0.25">
      <c r="A503" s="10"/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idden="1" x14ac:dyDescent="0.25">
      <c r="A504" s="10"/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idden="1" x14ac:dyDescent="0.25">
      <c r="A505" s="10"/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idden="1" x14ac:dyDescent="0.2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idden="1" x14ac:dyDescent="0.2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idden="1" x14ac:dyDescent="0.2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idden="1" x14ac:dyDescent="0.25">
      <c r="A509" s="10"/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idden="1" x14ac:dyDescent="0.25">
      <c r="A510" s="10"/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idden="1" x14ac:dyDescent="0.25">
      <c r="A511" s="10"/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idden="1" x14ac:dyDescent="0.25">
      <c r="A512" s="10"/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idden="1" x14ac:dyDescent="0.25">
      <c r="A513" s="10"/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idden="1" x14ac:dyDescent="0.2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idden="1" x14ac:dyDescent="0.2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idden="1" x14ac:dyDescent="0.25">
      <c r="A516" s="10"/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idden="1" x14ac:dyDescent="0.25">
      <c r="A517" s="10"/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idden="1" x14ac:dyDescent="0.25">
      <c r="A518" s="10"/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idden="1" x14ac:dyDescent="0.25">
      <c r="A519" s="10"/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idden="1" x14ac:dyDescent="0.25">
      <c r="A520" s="10"/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idden="1" x14ac:dyDescent="0.25">
      <c r="A521" s="10"/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idden="1" x14ac:dyDescent="0.25">
      <c r="A522" s="10"/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idden="1" x14ac:dyDescent="0.25">
      <c r="A523" s="10"/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idden="1" x14ac:dyDescent="0.25">
      <c r="A524" s="10"/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idden="1" x14ac:dyDescent="0.2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idden="1" x14ac:dyDescent="0.2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idden="1" x14ac:dyDescent="0.25">
      <c r="A527" s="10"/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idden="1" x14ac:dyDescent="0.25">
      <c r="A528" s="10"/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idden="1" x14ac:dyDescent="0.25">
      <c r="A529" s="10"/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idden="1" x14ac:dyDescent="0.2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idden="1" x14ac:dyDescent="0.2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idden="1" x14ac:dyDescent="0.2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idden="1" x14ac:dyDescent="0.25">
      <c r="A533" s="10"/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idden="1" x14ac:dyDescent="0.25">
      <c r="A534" s="10"/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idden="1" x14ac:dyDescent="0.25">
      <c r="A535" s="10"/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idden="1" x14ac:dyDescent="0.25">
      <c r="A536" s="10"/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idden="1" x14ac:dyDescent="0.25">
      <c r="A537" s="10"/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idden="1" x14ac:dyDescent="0.2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idden="1" x14ac:dyDescent="0.2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idden="1" x14ac:dyDescent="0.2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idden="1" x14ac:dyDescent="0.25">
      <c r="A541" s="10"/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idden="1" x14ac:dyDescent="0.25">
      <c r="A542" s="10"/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idden="1" x14ac:dyDescent="0.25">
      <c r="A543" s="10"/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idden="1" x14ac:dyDescent="0.25">
      <c r="A544" s="10"/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idden="1" x14ac:dyDescent="0.25">
      <c r="A545" s="10"/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idden="1" x14ac:dyDescent="0.2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idden="1" x14ac:dyDescent="0.2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idden="1" x14ac:dyDescent="0.2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idden="1" x14ac:dyDescent="0.25">
      <c r="A549" s="10"/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idden="1" x14ac:dyDescent="0.25">
      <c r="A550" s="10"/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idden="1" x14ac:dyDescent="0.25">
      <c r="A551" s="10"/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idden="1" x14ac:dyDescent="0.25">
      <c r="A552" s="10"/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idden="1" x14ac:dyDescent="0.25">
      <c r="A553" s="10"/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idden="1" x14ac:dyDescent="0.2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idden="1" x14ac:dyDescent="0.2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idden="1" x14ac:dyDescent="0.25">
      <c r="A556" s="10"/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idden="1" x14ac:dyDescent="0.25">
      <c r="A557" s="10"/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idden="1" x14ac:dyDescent="0.25">
      <c r="A558" s="10"/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idden="1" x14ac:dyDescent="0.25">
      <c r="A559" s="10"/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idden="1" x14ac:dyDescent="0.25">
      <c r="A560" s="10"/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idden="1" x14ac:dyDescent="0.25">
      <c r="A561" s="10"/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idden="1" x14ac:dyDescent="0.25">
      <c r="A562" s="10"/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idden="1" x14ac:dyDescent="0.25">
      <c r="A563" s="10"/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idden="1" x14ac:dyDescent="0.25">
      <c r="A564" s="10"/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idden="1" x14ac:dyDescent="0.2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idden="1" x14ac:dyDescent="0.2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idden="1" x14ac:dyDescent="0.25">
      <c r="A567" s="10"/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idden="1" x14ac:dyDescent="0.25">
      <c r="A568" s="10"/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idden="1" x14ac:dyDescent="0.25">
      <c r="A569" s="10"/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idden="1" x14ac:dyDescent="0.2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idden="1" x14ac:dyDescent="0.2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idden="1" x14ac:dyDescent="0.2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idden="1" x14ac:dyDescent="0.25">
      <c r="A573" s="10"/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idden="1" x14ac:dyDescent="0.25">
      <c r="A574" s="10"/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idden="1" x14ac:dyDescent="0.25">
      <c r="A575" s="10"/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idden="1" x14ac:dyDescent="0.25">
      <c r="A576" s="10"/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idden="1" x14ac:dyDescent="0.25">
      <c r="A577" s="10"/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idden="1" x14ac:dyDescent="0.2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idden="1" x14ac:dyDescent="0.2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idden="1" x14ac:dyDescent="0.2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idden="1" x14ac:dyDescent="0.25">
      <c r="A581" s="10"/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idden="1" x14ac:dyDescent="0.25">
      <c r="A582" s="10"/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idden="1" x14ac:dyDescent="0.25">
      <c r="A583" s="10"/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idden="1" x14ac:dyDescent="0.25">
      <c r="A584" s="10"/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idden="1" x14ac:dyDescent="0.25">
      <c r="A585" s="10"/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idden="1" x14ac:dyDescent="0.25">
      <c r="A586" s="10"/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idden="1" x14ac:dyDescent="0.25">
      <c r="A587" s="10"/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idden="1" x14ac:dyDescent="0.25">
      <c r="A588" s="10"/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idden="1" x14ac:dyDescent="0.25">
      <c r="A589" s="10"/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idden="1" x14ac:dyDescent="0.25">
      <c r="A590" s="10"/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idden="1" x14ac:dyDescent="0.25">
      <c r="A591" s="10"/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idden="1" x14ac:dyDescent="0.25">
      <c r="A592" s="10"/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idden="1" x14ac:dyDescent="0.25">
      <c r="A593" s="10"/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idden="1" x14ac:dyDescent="0.25">
      <c r="A594" s="10"/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idden="1" x14ac:dyDescent="0.25">
      <c r="A595" s="10"/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idden="1" x14ac:dyDescent="0.25">
      <c r="A596" s="10"/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idden="1" x14ac:dyDescent="0.25">
      <c r="A597" s="10"/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idden="1" x14ac:dyDescent="0.25">
      <c r="A598" s="10"/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idden="1" x14ac:dyDescent="0.25">
      <c r="A599" s="10"/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idden="1" x14ac:dyDescent="0.25">
      <c r="A600" s="10"/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idden="1" x14ac:dyDescent="0.25">
      <c r="A601" s="10"/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idden="1" x14ac:dyDescent="0.25">
      <c r="A602" s="10"/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idden="1" x14ac:dyDescent="0.25">
      <c r="A603" s="10"/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idden="1" x14ac:dyDescent="0.25">
      <c r="A604" s="10"/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idden="1" x14ac:dyDescent="0.25">
      <c r="A605" s="10"/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idden="1" x14ac:dyDescent="0.25">
      <c r="A606" s="10"/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idden="1" x14ac:dyDescent="0.25">
      <c r="A607" s="10"/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idden="1" x14ac:dyDescent="0.25">
      <c r="A608" s="10"/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idden="1" x14ac:dyDescent="0.25">
      <c r="A609" s="10"/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idden="1" x14ac:dyDescent="0.25">
      <c r="A610" s="10"/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idden="1" x14ac:dyDescent="0.25">
      <c r="A611" s="10"/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idden="1" x14ac:dyDescent="0.25">
      <c r="A612" s="10"/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idden="1" x14ac:dyDescent="0.25">
      <c r="A613" s="10"/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idden="1" x14ac:dyDescent="0.25">
      <c r="A614" s="10"/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idden="1" x14ac:dyDescent="0.25">
      <c r="A615" s="10"/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idden="1" x14ac:dyDescent="0.25">
      <c r="A616" s="10"/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idden="1" x14ac:dyDescent="0.25">
      <c r="A617" s="10"/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idden="1" x14ac:dyDescent="0.25">
      <c r="A618" s="10"/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idden="1" x14ac:dyDescent="0.25">
      <c r="A619" s="10"/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idden="1" x14ac:dyDescent="0.25">
      <c r="A620" s="10"/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idden="1" x14ac:dyDescent="0.25">
      <c r="A621" s="10"/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idden="1" x14ac:dyDescent="0.25">
      <c r="A622" s="10"/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idden="1" x14ac:dyDescent="0.25">
      <c r="A623" s="10"/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idden="1" x14ac:dyDescent="0.25">
      <c r="A624" s="10"/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idden="1" x14ac:dyDescent="0.25">
      <c r="A625" s="10"/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idden="1" x14ac:dyDescent="0.25">
      <c r="A626" s="10"/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idden="1" x14ac:dyDescent="0.25">
      <c r="A627" s="10"/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idden="1" x14ac:dyDescent="0.25">
      <c r="A628" s="10"/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idden="1" x14ac:dyDescent="0.25">
      <c r="A629" s="10"/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idden="1" x14ac:dyDescent="0.25">
      <c r="A630" s="10"/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idden="1" x14ac:dyDescent="0.25">
      <c r="A631" s="10"/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idden="1" x14ac:dyDescent="0.25">
      <c r="A632" s="10"/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idden="1" x14ac:dyDescent="0.25">
      <c r="A633" s="10"/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idden="1" x14ac:dyDescent="0.25">
      <c r="A634" s="10"/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idden="1" x14ac:dyDescent="0.25">
      <c r="A635" s="10"/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idden="1" x14ac:dyDescent="0.25">
      <c r="A636" s="10"/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idden="1" x14ac:dyDescent="0.25">
      <c r="A637" s="10"/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idden="1" x14ac:dyDescent="0.25">
      <c r="A638" s="10"/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idden="1" x14ac:dyDescent="0.25">
      <c r="A639" s="10"/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idden="1" x14ac:dyDescent="0.25">
      <c r="A640" s="10"/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idden="1" x14ac:dyDescent="0.25">
      <c r="A641" s="10"/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idden="1" x14ac:dyDescent="0.25">
      <c r="A642" s="10"/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idden="1" x14ac:dyDescent="0.25">
      <c r="A643" s="10"/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idden="1" x14ac:dyDescent="0.25">
      <c r="A644" s="10"/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idden="1" x14ac:dyDescent="0.25">
      <c r="A645" s="10"/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idden="1" x14ac:dyDescent="0.25">
      <c r="A646" s="10"/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idden="1" x14ac:dyDescent="0.25">
      <c r="A647" s="10"/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idden="1" x14ac:dyDescent="0.25">
      <c r="A648" s="10"/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idden="1" x14ac:dyDescent="0.25">
      <c r="A649" s="10"/>
      <c r="B649" s="11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idden="1" x14ac:dyDescent="0.25">
      <c r="A650" s="10"/>
      <c r="B650" s="11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idden="1" x14ac:dyDescent="0.25">
      <c r="A651" s="10"/>
      <c r="B651" s="11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idden="1" x14ac:dyDescent="0.25">
      <c r="A652" s="10"/>
      <c r="B652" s="11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idden="1" x14ac:dyDescent="0.25">
      <c r="A653" s="10"/>
      <c r="B653" s="11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idden="1" x14ac:dyDescent="0.25">
      <c r="A654" s="10"/>
      <c r="B654" s="11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idden="1" x14ac:dyDescent="0.25">
      <c r="A655" s="10"/>
      <c r="B655" s="11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idden="1" x14ac:dyDescent="0.25">
      <c r="A656" s="10"/>
      <c r="B656" s="11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idden="1" x14ac:dyDescent="0.25">
      <c r="A657" s="10"/>
      <c r="B657" s="11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idden="1" x14ac:dyDescent="0.25">
      <c r="A658" s="10"/>
      <c r="B658" s="11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idden="1" x14ac:dyDescent="0.25">
      <c r="A659" s="10"/>
      <c r="B659" s="11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idden="1" x14ac:dyDescent="0.25">
      <c r="A660" s="10"/>
      <c r="B660" s="11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idden="1" x14ac:dyDescent="0.25">
      <c r="A661" s="10"/>
      <c r="B661" s="11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idden="1" x14ac:dyDescent="0.25">
      <c r="A662" s="10"/>
      <c r="B662" s="11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idden="1" x14ac:dyDescent="0.25">
      <c r="A663" s="10"/>
      <c r="B663" s="11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idden="1" x14ac:dyDescent="0.25">
      <c r="A664" s="10"/>
      <c r="B664" s="11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idden="1" x14ac:dyDescent="0.25">
      <c r="A665" s="10"/>
      <c r="B665" s="11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idden="1" x14ac:dyDescent="0.25">
      <c r="A666" s="10"/>
      <c r="B666" s="1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idden="1" x14ac:dyDescent="0.25">
      <c r="A667" s="10"/>
      <c r="B667" s="11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idden="1" x14ac:dyDescent="0.25">
      <c r="A668" s="10"/>
      <c r="B668" s="11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idden="1" x14ac:dyDescent="0.25">
      <c r="A669" s="10"/>
      <c r="B669" s="11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idden="1" x14ac:dyDescent="0.25">
      <c r="A670" s="10"/>
      <c r="B670" s="11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idden="1" x14ac:dyDescent="0.25">
      <c r="A671" s="10"/>
      <c r="B671" s="11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idden="1" x14ac:dyDescent="0.25">
      <c r="A672" s="10"/>
      <c r="B672" s="11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idden="1" x14ac:dyDescent="0.25">
      <c r="A673" s="10"/>
      <c r="B673" s="11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idden="1" x14ac:dyDescent="0.25">
      <c r="A674" s="10"/>
      <c r="B674" s="11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idden="1" x14ac:dyDescent="0.25">
      <c r="A675" s="10"/>
      <c r="B675" s="11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idden="1" x14ac:dyDescent="0.25">
      <c r="A676" s="10"/>
      <c r="B676" s="11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idden="1" x14ac:dyDescent="0.25">
      <c r="A677" s="10"/>
      <c r="B677" s="11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idden="1" x14ac:dyDescent="0.25">
      <c r="A678" s="10"/>
      <c r="B678" s="11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idden="1" x14ac:dyDescent="0.25">
      <c r="A679" s="10"/>
      <c r="B679" s="11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idden="1" x14ac:dyDescent="0.25">
      <c r="A680" s="10"/>
      <c r="B680" s="11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idden="1" x14ac:dyDescent="0.25">
      <c r="A681" s="10"/>
      <c r="B681" s="11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idden="1" x14ac:dyDescent="0.25">
      <c r="A682" s="10"/>
      <c r="B682" s="11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idden="1" x14ac:dyDescent="0.25">
      <c r="A683" s="10"/>
      <c r="B683" s="11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idden="1" x14ac:dyDescent="0.25">
      <c r="A684" s="10"/>
      <c r="B684" s="11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idden="1" x14ac:dyDescent="0.25">
      <c r="A685" s="10"/>
      <c r="B685" s="11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idden="1" x14ac:dyDescent="0.25">
      <c r="A686" s="10"/>
      <c r="B686" s="11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idden="1" x14ac:dyDescent="0.25">
      <c r="A687" s="10"/>
      <c r="B687" s="11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idden="1" x14ac:dyDescent="0.25">
      <c r="A688" s="10"/>
      <c r="B688" s="11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idden="1" x14ac:dyDescent="0.25">
      <c r="A689" s="10"/>
      <c r="B689" s="11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idden="1" x14ac:dyDescent="0.25">
      <c r="A690" s="10"/>
      <c r="B690" s="11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idden="1" x14ac:dyDescent="0.25">
      <c r="A691" s="10"/>
      <c r="B691" s="11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idden="1" x14ac:dyDescent="0.25">
      <c r="A692" s="10"/>
      <c r="B692" s="11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idden="1" x14ac:dyDescent="0.25">
      <c r="A693" s="10"/>
      <c r="B693" s="11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idden="1" x14ac:dyDescent="0.25">
      <c r="A694" s="10"/>
      <c r="B694" s="11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idden="1" x14ac:dyDescent="0.25">
      <c r="A695" s="10"/>
      <c r="B695" s="11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idden="1" x14ac:dyDescent="0.25">
      <c r="A696" s="10"/>
      <c r="B696" s="11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idden="1" x14ac:dyDescent="0.25">
      <c r="A697" s="10"/>
      <c r="B697" s="11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idden="1" x14ac:dyDescent="0.25">
      <c r="A698" s="10"/>
      <c r="B698" s="11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idden="1" x14ac:dyDescent="0.25">
      <c r="A699" s="10"/>
      <c r="B699" s="11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idden="1" x14ac:dyDescent="0.25">
      <c r="A700" s="10"/>
      <c r="B700" s="11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idden="1" x14ac:dyDescent="0.25">
      <c r="A701" s="10"/>
      <c r="B701" s="11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idden="1" x14ac:dyDescent="0.25">
      <c r="A702" s="10"/>
      <c r="B702" s="11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idden="1" x14ac:dyDescent="0.25">
      <c r="A703" s="10"/>
      <c r="B703" s="11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idden="1" x14ac:dyDescent="0.25">
      <c r="A704" s="10"/>
      <c r="B704" s="11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idden="1" x14ac:dyDescent="0.25">
      <c r="A705" s="10"/>
      <c r="B705" s="11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idden="1" x14ac:dyDescent="0.25">
      <c r="A706" s="10"/>
      <c r="B706" s="11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idden="1" x14ac:dyDescent="0.25">
      <c r="A707" s="10"/>
      <c r="B707" s="11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idden="1" x14ac:dyDescent="0.25">
      <c r="A708" s="10"/>
      <c r="B708" s="11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idden="1" x14ac:dyDescent="0.25">
      <c r="A709" s="10"/>
      <c r="B709" s="11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idden="1" x14ac:dyDescent="0.25">
      <c r="A710" s="10"/>
      <c r="B710" s="11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idden="1" x14ac:dyDescent="0.25">
      <c r="A711" s="10"/>
      <c r="B711" s="11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idden="1" x14ac:dyDescent="0.25">
      <c r="A712" s="10"/>
      <c r="B712" s="11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idden="1" x14ac:dyDescent="0.25">
      <c r="A713" s="10"/>
      <c r="B713" s="11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idden="1" x14ac:dyDescent="0.25">
      <c r="A714" s="10"/>
      <c r="B714" s="11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idden="1" x14ac:dyDescent="0.25">
      <c r="A715" s="10"/>
      <c r="B715" s="11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idden="1" x14ac:dyDescent="0.25">
      <c r="A716" s="10"/>
      <c r="B716" s="11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idden="1" x14ac:dyDescent="0.25">
      <c r="A717" s="10"/>
      <c r="B717" s="11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idden="1" x14ac:dyDescent="0.25">
      <c r="A718" s="10"/>
      <c r="B718" s="11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idden="1" x14ac:dyDescent="0.25">
      <c r="A719" s="10"/>
      <c r="B719" s="11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idden="1" x14ac:dyDescent="0.25">
      <c r="A720" s="10"/>
      <c r="B720" s="11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idden="1" x14ac:dyDescent="0.25">
      <c r="A721" s="10"/>
      <c r="B721" s="11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idden="1" x14ac:dyDescent="0.25">
      <c r="A722" s="10"/>
      <c r="B722" s="11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idden="1" x14ac:dyDescent="0.25">
      <c r="A723" s="10"/>
      <c r="B723" s="11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idden="1" x14ac:dyDescent="0.25">
      <c r="A724" s="10"/>
      <c r="B724" s="11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idden="1" x14ac:dyDescent="0.25">
      <c r="A725" s="10"/>
      <c r="B725" s="11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idden="1" x14ac:dyDescent="0.25">
      <c r="A726" s="10"/>
      <c r="B726" s="11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idden="1" x14ac:dyDescent="0.25">
      <c r="A727" s="10"/>
      <c r="B727" s="11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idden="1" x14ac:dyDescent="0.25">
      <c r="A728" s="10"/>
      <c r="B728" s="11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idden="1" x14ac:dyDescent="0.25">
      <c r="A729" s="10"/>
      <c r="B729" s="11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idden="1" x14ac:dyDescent="0.25">
      <c r="A730" s="10"/>
      <c r="B730" s="11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idden="1" x14ac:dyDescent="0.25">
      <c r="A731" s="10"/>
      <c r="B731" s="11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idden="1" x14ac:dyDescent="0.25">
      <c r="A732" s="10"/>
      <c r="B732" s="11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idden="1" x14ac:dyDescent="0.25">
      <c r="A733" s="10"/>
      <c r="B733" s="11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idden="1" x14ac:dyDescent="0.25">
      <c r="A734" s="10"/>
      <c r="B734" s="11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idden="1" x14ac:dyDescent="0.25">
      <c r="A735" s="10"/>
      <c r="B735" s="11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idden="1" x14ac:dyDescent="0.25">
      <c r="A736" s="10"/>
      <c r="B736" s="11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idden="1" x14ac:dyDescent="0.25">
      <c r="A737" s="10"/>
      <c r="B737" s="11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idden="1" x14ac:dyDescent="0.25">
      <c r="A738" s="10"/>
      <c r="B738" s="11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idden="1" x14ac:dyDescent="0.25">
      <c r="A739" s="10"/>
      <c r="B739" s="11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idden="1" x14ac:dyDescent="0.25">
      <c r="A740" s="10"/>
      <c r="B740" s="11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idden="1" x14ac:dyDescent="0.25">
      <c r="A741" s="10"/>
      <c r="B741" s="11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idden="1" x14ac:dyDescent="0.25">
      <c r="A742" s="10"/>
      <c r="B742" s="11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idden="1" x14ac:dyDescent="0.25">
      <c r="A743" s="10"/>
      <c r="B743" s="11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idden="1" x14ac:dyDescent="0.25">
      <c r="A744" s="10"/>
      <c r="B744" s="11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idden="1" x14ac:dyDescent="0.25">
      <c r="A745" s="10"/>
      <c r="B745" s="11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idden="1" x14ac:dyDescent="0.25">
      <c r="A746" s="10"/>
      <c r="B746" s="11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idden="1" x14ac:dyDescent="0.25">
      <c r="A747" s="10"/>
      <c r="B747" s="11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idden="1" x14ac:dyDescent="0.25">
      <c r="A748" s="10"/>
      <c r="B748" s="11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idden="1" x14ac:dyDescent="0.25">
      <c r="A749" s="10"/>
      <c r="B749" s="11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idden="1" x14ac:dyDescent="0.25">
      <c r="A750" s="10"/>
      <c r="B750" s="11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idden="1" x14ac:dyDescent="0.25">
      <c r="A751" s="10"/>
      <c r="B751" s="11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idden="1" x14ac:dyDescent="0.25">
      <c r="A752" s="10"/>
      <c r="B752" s="11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idden="1" x14ac:dyDescent="0.25">
      <c r="A753" s="10"/>
      <c r="B753" s="11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idden="1" x14ac:dyDescent="0.25">
      <c r="A754" s="10"/>
      <c r="B754" s="11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idden="1" x14ac:dyDescent="0.25">
      <c r="A755" s="10"/>
      <c r="B755" s="11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idden="1" x14ac:dyDescent="0.25">
      <c r="A756" s="10"/>
      <c r="B756" s="11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idden="1" x14ac:dyDescent="0.25">
      <c r="A757" s="10"/>
      <c r="B757" s="11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idden="1" x14ac:dyDescent="0.25">
      <c r="A758" s="10"/>
      <c r="B758" s="11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idden="1" x14ac:dyDescent="0.25">
      <c r="A759" s="10"/>
      <c r="B759" s="11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idden="1" x14ac:dyDescent="0.25">
      <c r="A760" s="10"/>
      <c r="B760" s="11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idden="1" x14ac:dyDescent="0.25">
      <c r="A761" s="10"/>
      <c r="B761" s="11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idden="1" x14ac:dyDescent="0.25">
      <c r="A762" s="10"/>
      <c r="B762" s="11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idden="1" x14ac:dyDescent="0.25">
      <c r="A763" s="10"/>
      <c r="B763" s="11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idden="1" x14ac:dyDescent="0.25">
      <c r="A764" s="10"/>
      <c r="B764" s="11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idden="1" x14ac:dyDescent="0.25">
      <c r="A765" s="10"/>
      <c r="B765" s="11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idden="1" x14ac:dyDescent="0.25">
      <c r="A766" s="10"/>
      <c r="B766" s="11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idden="1" x14ac:dyDescent="0.25">
      <c r="A767" s="10"/>
      <c r="B767" s="11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idden="1" x14ac:dyDescent="0.25">
      <c r="A768" s="10"/>
      <c r="B768" s="11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idden="1" x14ac:dyDescent="0.25">
      <c r="A769" s="10"/>
      <c r="B769" s="11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idden="1" x14ac:dyDescent="0.25">
      <c r="A770" s="10"/>
      <c r="B770" s="11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idden="1" x14ac:dyDescent="0.25">
      <c r="A771" s="10"/>
      <c r="B771" s="11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idden="1" x14ac:dyDescent="0.25">
      <c r="A772" s="10"/>
      <c r="B772" s="11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idden="1" x14ac:dyDescent="0.25">
      <c r="A773" s="10"/>
      <c r="B773" s="11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idden="1" x14ac:dyDescent="0.25">
      <c r="A774" s="10"/>
      <c r="B774" s="11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idden="1" x14ac:dyDescent="0.25">
      <c r="A775" s="10"/>
      <c r="B775" s="11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idden="1" x14ac:dyDescent="0.25">
      <c r="A776" s="10"/>
      <c r="B776" s="11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idden="1" x14ac:dyDescent="0.25">
      <c r="A777" s="10"/>
      <c r="B777" s="11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idden="1" x14ac:dyDescent="0.25">
      <c r="A778" s="10"/>
      <c r="B778" s="11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idden="1" x14ac:dyDescent="0.25">
      <c r="A779" s="10"/>
      <c r="B779" s="11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idden="1" x14ac:dyDescent="0.25">
      <c r="A780" s="10"/>
      <c r="B780" s="11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idden="1" x14ac:dyDescent="0.25">
      <c r="A781" s="10"/>
      <c r="B781" s="11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idden="1" x14ac:dyDescent="0.25">
      <c r="A782" s="10"/>
      <c r="B782" s="11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idden="1" x14ac:dyDescent="0.25">
      <c r="A783" s="10"/>
      <c r="B783" s="11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idden="1" x14ac:dyDescent="0.25">
      <c r="A784" s="10"/>
      <c r="B784" s="11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idden="1" x14ac:dyDescent="0.25">
      <c r="A785" s="10"/>
      <c r="B785" s="11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idden="1" x14ac:dyDescent="0.25">
      <c r="A786" s="10"/>
      <c r="B786" s="11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idden="1" x14ac:dyDescent="0.25">
      <c r="A787" s="10"/>
      <c r="B787" s="11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idden="1" x14ac:dyDescent="0.25">
      <c r="A788" s="10"/>
      <c r="B788" s="11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idden="1" x14ac:dyDescent="0.25">
      <c r="A789" s="10"/>
      <c r="B789" s="11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idden="1" x14ac:dyDescent="0.25">
      <c r="A790" s="10"/>
      <c r="B790" s="11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idden="1" x14ac:dyDescent="0.25">
      <c r="A791" s="10"/>
      <c r="B791" s="11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idden="1" x14ac:dyDescent="0.25">
      <c r="A792" s="10"/>
      <c r="B792" s="11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idden="1" x14ac:dyDescent="0.25">
      <c r="A793" s="10"/>
      <c r="B793" s="11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idden="1" x14ac:dyDescent="0.25">
      <c r="A794" s="10"/>
      <c r="B794" s="11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idden="1" x14ac:dyDescent="0.25">
      <c r="A795" s="10"/>
      <c r="B795" s="11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idden="1" x14ac:dyDescent="0.25">
      <c r="A796" s="10"/>
      <c r="B796" s="11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idden="1" x14ac:dyDescent="0.25">
      <c r="A797" s="10"/>
      <c r="B797" s="11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idden="1" x14ac:dyDescent="0.25">
      <c r="A798" s="10"/>
      <c r="B798" s="11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idden="1" x14ac:dyDescent="0.25">
      <c r="A799" s="10"/>
      <c r="B799" s="11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idden="1" x14ac:dyDescent="0.25">
      <c r="A800" s="10"/>
      <c r="B800" s="11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idden="1" x14ac:dyDescent="0.25">
      <c r="A801" s="10"/>
      <c r="B801" s="11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idden="1" x14ac:dyDescent="0.25">
      <c r="A802" s="10"/>
      <c r="B802" s="11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idden="1" x14ac:dyDescent="0.25">
      <c r="A803" s="10"/>
      <c r="B803" s="11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idden="1" x14ac:dyDescent="0.25">
      <c r="A804" s="10"/>
      <c r="B804" s="11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idden="1" x14ac:dyDescent="0.25">
      <c r="A805" s="10"/>
      <c r="B805" s="11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idden="1" x14ac:dyDescent="0.25">
      <c r="A806" s="10"/>
      <c r="B806" s="11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idden="1" x14ac:dyDescent="0.25">
      <c r="A807" s="10"/>
      <c r="B807" s="11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idden="1" x14ac:dyDescent="0.25">
      <c r="A808" s="10"/>
      <c r="B808" s="11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idden="1" x14ac:dyDescent="0.25">
      <c r="A809" s="10"/>
      <c r="B809" s="11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idden="1" x14ac:dyDescent="0.25">
      <c r="A810" s="10"/>
      <c r="B810" s="11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idden="1" x14ac:dyDescent="0.25">
      <c r="A811" s="10"/>
      <c r="B811" s="11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idden="1" x14ac:dyDescent="0.25">
      <c r="A812" s="10"/>
      <c r="B812" s="11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idden="1" x14ac:dyDescent="0.25">
      <c r="A813" s="10"/>
      <c r="B813" s="11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idden="1" x14ac:dyDescent="0.25">
      <c r="A814" s="10"/>
      <c r="B814" s="11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idden="1" x14ac:dyDescent="0.25">
      <c r="A815" s="10"/>
      <c r="B815" s="11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idden="1" x14ac:dyDescent="0.25">
      <c r="A816" s="10"/>
      <c r="B816" s="11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idden="1" x14ac:dyDescent="0.25">
      <c r="A817" s="10"/>
      <c r="B817" s="11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idden="1" x14ac:dyDescent="0.25">
      <c r="A818" s="10"/>
      <c r="B818" s="11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idden="1" x14ac:dyDescent="0.25">
      <c r="A819" s="10"/>
      <c r="B819" s="11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idden="1" x14ac:dyDescent="0.25">
      <c r="A820" s="10"/>
      <c r="B820" s="11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idden="1" x14ac:dyDescent="0.25">
      <c r="A821" s="10"/>
      <c r="B821" s="11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idden="1" x14ac:dyDescent="0.25">
      <c r="A822" s="10"/>
      <c r="B822" s="11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idden="1" x14ac:dyDescent="0.25">
      <c r="A823" s="10"/>
      <c r="B823" s="11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idden="1" x14ac:dyDescent="0.25">
      <c r="A824" s="10"/>
      <c r="B824" s="11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idden="1" x14ac:dyDescent="0.25">
      <c r="A825" s="10"/>
      <c r="B825" s="11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idden="1" x14ac:dyDescent="0.25">
      <c r="A826" s="10"/>
      <c r="B826" s="11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idden="1" x14ac:dyDescent="0.25">
      <c r="A827" s="10"/>
      <c r="B827" s="11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idden="1" x14ac:dyDescent="0.25">
      <c r="A828" s="10"/>
      <c r="B828" s="11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idden="1" x14ac:dyDescent="0.25">
      <c r="A829" s="10"/>
      <c r="B829" s="11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idden="1" x14ac:dyDescent="0.25">
      <c r="A830" s="10"/>
      <c r="B830" s="11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idden="1" x14ac:dyDescent="0.25">
      <c r="A831" s="10"/>
      <c r="B831" s="11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idden="1" x14ac:dyDescent="0.25">
      <c r="A832" s="10"/>
      <c r="B832" s="11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idden="1" x14ac:dyDescent="0.25">
      <c r="A833" s="10"/>
      <c r="B833" s="11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idden="1" x14ac:dyDescent="0.25">
      <c r="A834" s="10"/>
      <c r="B834" s="11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idden="1" x14ac:dyDescent="0.25">
      <c r="A835" s="10"/>
      <c r="B835" s="11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idden="1" x14ac:dyDescent="0.25">
      <c r="A836" s="10"/>
      <c r="B836" s="11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idden="1" x14ac:dyDescent="0.25">
      <c r="A837" s="10"/>
      <c r="B837" s="11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idden="1" x14ac:dyDescent="0.25">
      <c r="A838" s="10"/>
      <c r="B838" s="11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idden="1" x14ac:dyDescent="0.25">
      <c r="A839" s="10"/>
      <c r="B839" s="11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idden="1" x14ac:dyDescent="0.25">
      <c r="A840" s="10"/>
      <c r="B840" s="11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idden="1" x14ac:dyDescent="0.25">
      <c r="A841" s="10"/>
      <c r="B841" s="11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idden="1" x14ac:dyDescent="0.25">
      <c r="A842" s="10"/>
      <c r="B842" s="11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idden="1" x14ac:dyDescent="0.25">
      <c r="A843" s="10"/>
      <c r="B843" s="11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idden="1" x14ac:dyDescent="0.25">
      <c r="A844" s="10"/>
      <c r="B844" s="11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idden="1" x14ac:dyDescent="0.25">
      <c r="A845" s="10"/>
      <c r="B845" s="11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idden="1" x14ac:dyDescent="0.25">
      <c r="A846" s="10"/>
      <c r="B846" s="11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idden="1" x14ac:dyDescent="0.25">
      <c r="A847" s="10"/>
      <c r="B847" s="11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idden="1" x14ac:dyDescent="0.25">
      <c r="A848" s="10"/>
      <c r="B848" s="11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idden="1" x14ac:dyDescent="0.25">
      <c r="A849" s="10"/>
      <c r="B849" s="11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idden="1" x14ac:dyDescent="0.25">
      <c r="A850" s="10"/>
      <c r="B850" s="11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idden="1" x14ac:dyDescent="0.25">
      <c r="A851" s="10"/>
      <c r="B851" s="11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idden="1" x14ac:dyDescent="0.25">
      <c r="A852" s="10"/>
      <c r="B852" s="11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idden="1" x14ac:dyDescent="0.25">
      <c r="A853" s="10"/>
      <c r="B853" s="11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idden="1" x14ac:dyDescent="0.25">
      <c r="A854" s="10"/>
      <c r="B854" s="11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idden="1" x14ac:dyDescent="0.25">
      <c r="A855" s="10"/>
      <c r="B855" s="11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idden="1" x14ac:dyDescent="0.25">
      <c r="A856" s="10"/>
      <c r="B856" s="11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idden="1" x14ac:dyDescent="0.25">
      <c r="A857" s="10"/>
      <c r="B857" s="11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idden="1" x14ac:dyDescent="0.25">
      <c r="A858" s="10"/>
      <c r="B858" s="11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idden="1" x14ac:dyDescent="0.25">
      <c r="A859" s="10"/>
      <c r="B859" s="11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idden="1" x14ac:dyDescent="0.25">
      <c r="A860" s="10"/>
      <c r="B860" s="11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idden="1" x14ac:dyDescent="0.25">
      <c r="A861" s="10"/>
      <c r="B861" s="11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idden="1" x14ac:dyDescent="0.25">
      <c r="A862" s="10"/>
      <c r="B862" s="11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idden="1" x14ac:dyDescent="0.25">
      <c r="A863" s="10"/>
      <c r="B863" s="11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idden="1" x14ac:dyDescent="0.25">
      <c r="A864" s="10"/>
      <c r="B864" s="11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idden="1" x14ac:dyDescent="0.25">
      <c r="A865" s="10"/>
      <c r="B865" s="11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idden="1" x14ac:dyDescent="0.25">
      <c r="A866" s="10"/>
      <c r="B866" s="11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idden="1" x14ac:dyDescent="0.25">
      <c r="A867" s="10"/>
      <c r="B867" s="11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idden="1" x14ac:dyDescent="0.25">
      <c r="A868" s="10"/>
      <c r="B868" s="11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idden="1" x14ac:dyDescent="0.25">
      <c r="A869" s="10"/>
      <c r="B869" s="11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idden="1" x14ac:dyDescent="0.25">
      <c r="A870" s="10"/>
      <c r="B870" s="11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idden="1" x14ac:dyDescent="0.25">
      <c r="A871" s="10"/>
      <c r="B871" s="11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idden="1" x14ac:dyDescent="0.25">
      <c r="A872" s="10"/>
      <c r="B872" s="11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idden="1" x14ac:dyDescent="0.25">
      <c r="A873" s="10"/>
      <c r="B873" s="11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idden="1" x14ac:dyDescent="0.25">
      <c r="A874" s="10"/>
      <c r="B874" s="11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idden="1" x14ac:dyDescent="0.25">
      <c r="A875" s="10"/>
      <c r="B875" s="11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idden="1" x14ac:dyDescent="0.25">
      <c r="A876" s="10"/>
      <c r="B876" s="11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idden="1" x14ac:dyDescent="0.25">
      <c r="A877" s="10"/>
      <c r="B877" s="11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idden="1" x14ac:dyDescent="0.25">
      <c r="A878" s="10"/>
      <c r="B878" s="11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idden="1" x14ac:dyDescent="0.25">
      <c r="A879" s="10"/>
      <c r="B879" s="11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idden="1" x14ac:dyDescent="0.25">
      <c r="A880" s="10"/>
      <c r="B880" s="11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idden="1" x14ac:dyDescent="0.25">
      <c r="A881" s="10"/>
      <c r="B881" s="11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idden="1" x14ac:dyDescent="0.25">
      <c r="A882" s="10"/>
      <c r="B882" s="11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idden="1" x14ac:dyDescent="0.25">
      <c r="A883" s="10"/>
      <c r="B883" s="11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idden="1" x14ac:dyDescent="0.25">
      <c r="A884" s="10"/>
      <c r="B884" s="11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idden="1" x14ac:dyDescent="0.25">
      <c r="A885" s="10"/>
      <c r="B885" s="11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idden="1" x14ac:dyDescent="0.25">
      <c r="A886" s="10"/>
      <c r="B886" s="11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idden="1" x14ac:dyDescent="0.25">
      <c r="A887" s="10"/>
      <c r="B887" s="11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idden="1" x14ac:dyDescent="0.25">
      <c r="A888" s="10"/>
      <c r="B888" s="11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idden="1" x14ac:dyDescent="0.25">
      <c r="A889" s="10"/>
      <c r="B889" s="11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idden="1" x14ac:dyDescent="0.25">
      <c r="A890" s="10"/>
      <c r="B890" s="11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idden="1" x14ac:dyDescent="0.25">
      <c r="A891" s="10"/>
      <c r="B891" s="11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idden="1" x14ac:dyDescent="0.25">
      <c r="A892" s="10"/>
      <c r="B892" s="11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idden="1" x14ac:dyDescent="0.25">
      <c r="A893" s="10"/>
      <c r="B893" s="11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idden="1" x14ac:dyDescent="0.25">
      <c r="A894" s="10"/>
      <c r="B894" s="11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idden="1" x14ac:dyDescent="0.25">
      <c r="A895" s="10"/>
      <c r="B895" s="11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idden="1" x14ac:dyDescent="0.25">
      <c r="A896" s="10"/>
      <c r="B896" s="11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idden="1" x14ac:dyDescent="0.25">
      <c r="A897" s="10"/>
      <c r="B897" s="11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idden="1" x14ac:dyDescent="0.25">
      <c r="A898" s="10"/>
      <c r="B898" s="11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idden="1" x14ac:dyDescent="0.25">
      <c r="A899" s="10"/>
      <c r="B899" s="11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idden="1" x14ac:dyDescent="0.25">
      <c r="A900" s="10"/>
      <c r="B900" s="11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idden="1" x14ac:dyDescent="0.25">
      <c r="A901" s="10"/>
      <c r="B901" s="11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idden="1" x14ac:dyDescent="0.25">
      <c r="A902" s="10"/>
      <c r="B902" s="11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idden="1" x14ac:dyDescent="0.25">
      <c r="A903" s="10"/>
      <c r="B903" s="11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idden="1" x14ac:dyDescent="0.25">
      <c r="A904" s="10"/>
      <c r="B904" s="11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idden="1" x14ac:dyDescent="0.25">
      <c r="A905" s="10"/>
      <c r="B905" s="11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idden="1" x14ac:dyDescent="0.25">
      <c r="A906" s="10"/>
      <c r="B906" s="11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idden="1" x14ac:dyDescent="0.25">
      <c r="A907" s="10"/>
      <c r="B907" s="11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idden="1" x14ac:dyDescent="0.25">
      <c r="A908" s="10"/>
      <c r="B908" s="11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idden="1" x14ac:dyDescent="0.25">
      <c r="A909" s="10"/>
      <c r="B909" s="11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idden="1" x14ac:dyDescent="0.25">
      <c r="A910" s="10"/>
      <c r="B910" s="11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idden="1" x14ac:dyDescent="0.25">
      <c r="A911" s="10"/>
      <c r="B911" s="11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idden="1" x14ac:dyDescent="0.25">
      <c r="A912" s="10"/>
      <c r="B912" s="11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idden="1" x14ac:dyDescent="0.25">
      <c r="A913" s="10"/>
      <c r="B913" s="11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idden="1" x14ac:dyDescent="0.25">
      <c r="A914" s="10"/>
      <c r="B914" s="11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idden="1" x14ac:dyDescent="0.25">
      <c r="A915" s="10"/>
      <c r="B915" s="11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idden="1" x14ac:dyDescent="0.25">
      <c r="A916" s="10"/>
      <c r="B916" s="11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idden="1" x14ac:dyDescent="0.25">
      <c r="A917" s="10"/>
      <c r="B917" s="11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idden="1" x14ac:dyDescent="0.25">
      <c r="A918" s="10"/>
      <c r="B918" s="11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idden="1" x14ac:dyDescent="0.25">
      <c r="A919" s="10"/>
      <c r="B919" s="11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idden="1" x14ac:dyDescent="0.25">
      <c r="A920" s="10"/>
      <c r="B920" s="11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idden="1" x14ac:dyDescent="0.25">
      <c r="A921" s="10"/>
      <c r="B921" s="11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idden="1" x14ac:dyDescent="0.25">
      <c r="A922" s="10"/>
      <c r="B922" s="11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idden="1" x14ac:dyDescent="0.25">
      <c r="A923" s="10"/>
      <c r="B923" s="11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idden="1" x14ac:dyDescent="0.25">
      <c r="A924" s="10"/>
      <c r="B924" s="11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idden="1" x14ac:dyDescent="0.25">
      <c r="A925" s="10"/>
      <c r="B925" s="11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idden="1" x14ac:dyDescent="0.25">
      <c r="A926" s="10"/>
      <c r="B926" s="11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idden="1" x14ac:dyDescent="0.25">
      <c r="A927" s="10"/>
      <c r="B927" s="11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idden="1" x14ac:dyDescent="0.25">
      <c r="A928" s="10"/>
      <c r="B928" s="11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idden="1" x14ac:dyDescent="0.25">
      <c r="A929" s="10"/>
      <c r="B929" s="11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idden="1" x14ac:dyDescent="0.25">
      <c r="A930" s="10"/>
      <c r="B930" s="11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idden="1" x14ac:dyDescent="0.25">
      <c r="A931" s="10"/>
      <c r="B931" s="11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idden="1" x14ac:dyDescent="0.25">
      <c r="A932" s="10"/>
      <c r="B932" s="11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idden="1" x14ac:dyDescent="0.25">
      <c r="A933" s="10"/>
      <c r="B933" s="11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idden="1" x14ac:dyDescent="0.25">
      <c r="A934" s="10"/>
      <c r="B934" s="11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idden="1" x14ac:dyDescent="0.25">
      <c r="A935" s="10"/>
      <c r="B935" s="11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idden="1" x14ac:dyDescent="0.25">
      <c r="A936" s="10"/>
      <c r="B936" s="11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idden="1" x14ac:dyDescent="0.25">
      <c r="A937" s="10"/>
      <c r="B937" s="11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idden="1" x14ac:dyDescent="0.25">
      <c r="A938" s="10"/>
      <c r="B938" s="11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idden="1" x14ac:dyDescent="0.25">
      <c r="A939" s="10"/>
      <c r="B939" s="11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idden="1" x14ac:dyDescent="0.25">
      <c r="A940" s="10"/>
      <c r="B940" s="11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idden="1" x14ac:dyDescent="0.25">
      <c r="A941" s="10"/>
      <c r="B941" s="11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idden="1" x14ac:dyDescent="0.25">
      <c r="A942" s="10"/>
      <c r="B942" s="11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idden="1" x14ac:dyDescent="0.25">
      <c r="A943" s="10"/>
      <c r="B943" s="11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idden="1" x14ac:dyDescent="0.25">
      <c r="A944" s="10"/>
      <c r="B944" s="11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idden="1" x14ac:dyDescent="0.25">
      <c r="A945" s="10"/>
      <c r="B945" s="11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idden="1" x14ac:dyDescent="0.25">
      <c r="A946" s="10"/>
      <c r="B946" s="11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idden="1" x14ac:dyDescent="0.25">
      <c r="A947" s="10"/>
      <c r="B947" s="11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idden="1" x14ac:dyDescent="0.25">
      <c r="A948" s="10"/>
      <c r="B948" s="11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idden="1" x14ac:dyDescent="0.25">
      <c r="A949" s="10"/>
      <c r="B949" s="11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idden="1" x14ac:dyDescent="0.25">
      <c r="A950" s="10"/>
      <c r="B950" s="11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idden="1" x14ac:dyDescent="0.25">
      <c r="A951" s="10"/>
      <c r="B951" s="11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idden="1" x14ac:dyDescent="0.25">
      <c r="A952" s="10"/>
      <c r="B952" s="11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idden="1" x14ac:dyDescent="0.25">
      <c r="A953" s="10"/>
      <c r="B953" s="11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idden="1" x14ac:dyDescent="0.25">
      <c r="A954" s="10"/>
      <c r="B954" s="11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idden="1" x14ac:dyDescent="0.25">
      <c r="A955" s="10"/>
      <c r="B955" s="11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idden="1" x14ac:dyDescent="0.25">
      <c r="A956" s="10"/>
      <c r="B956" s="11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idden="1" x14ac:dyDescent="0.25">
      <c r="A957" s="10"/>
      <c r="B957" s="11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idden="1" x14ac:dyDescent="0.25">
      <c r="A958" s="10"/>
      <c r="B958" s="11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idden="1" x14ac:dyDescent="0.25">
      <c r="A959" s="10"/>
      <c r="B959" s="11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idden="1" x14ac:dyDescent="0.25">
      <c r="A960" s="10"/>
      <c r="B960" s="11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idden="1" x14ac:dyDescent="0.25">
      <c r="A961" s="10"/>
      <c r="B961" s="11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idden="1" x14ac:dyDescent="0.25">
      <c r="A962" s="10"/>
      <c r="B962" s="11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idden="1" x14ac:dyDescent="0.25">
      <c r="A963" s="10"/>
      <c r="B963" s="11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idden="1" x14ac:dyDescent="0.25">
      <c r="A964" s="10"/>
      <c r="B964" s="11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idden="1" x14ac:dyDescent="0.25">
      <c r="A965" s="10"/>
      <c r="B965" s="11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idden="1" x14ac:dyDescent="0.25">
      <c r="A966" s="10"/>
      <c r="B966" s="11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idden="1" x14ac:dyDescent="0.25">
      <c r="A967" s="10"/>
      <c r="B967" s="11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idden="1" x14ac:dyDescent="0.25">
      <c r="A968" s="10"/>
      <c r="B968" s="11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idden="1" x14ac:dyDescent="0.25">
      <c r="A969" s="10"/>
      <c r="B969" s="11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idden="1" x14ac:dyDescent="0.25">
      <c r="A970" s="10"/>
      <c r="B970" s="11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idden="1" x14ac:dyDescent="0.25">
      <c r="A971" s="10"/>
      <c r="B971" s="11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idden="1" x14ac:dyDescent="0.25">
      <c r="A972" s="10"/>
      <c r="B972" s="11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idden="1" x14ac:dyDescent="0.25">
      <c r="A973" s="10"/>
      <c r="B973" s="11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idden="1" x14ac:dyDescent="0.25">
      <c r="A974" s="10"/>
      <c r="B974" s="11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idden="1" x14ac:dyDescent="0.25">
      <c r="A975" s="10"/>
      <c r="B975" s="11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idden="1" x14ac:dyDescent="0.25">
      <c r="A976" s="10"/>
      <c r="B976" s="11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idden="1" x14ac:dyDescent="0.25">
      <c r="A977" s="10"/>
      <c r="B977" s="11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idden="1" x14ac:dyDescent="0.25">
      <c r="A978" s="10"/>
      <c r="B978" s="11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idden="1" x14ac:dyDescent="0.25">
      <c r="A979" s="10"/>
      <c r="B979" s="11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idden="1" x14ac:dyDescent="0.25">
      <c r="A980" s="10"/>
      <c r="B980" s="11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idden="1" x14ac:dyDescent="0.25">
      <c r="A981" s="10"/>
      <c r="B981" s="11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idden="1" x14ac:dyDescent="0.25">
      <c r="A982" s="10"/>
      <c r="B982" s="11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idden="1" x14ac:dyDescent="0.25">
      <c r="A983" s="10"/>
      <c r="B983" s="11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idden="1" x14ac:dyDescent="0.25">
      <c r="A984" s="10"/>
      <c r="B984" s="11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idden="1" x14ac:dyDescent="0.25">
      <c r="A985" s="10"/>
      <c r="B985" s="11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idden="1" x14ac:dyDescent="0.25">
      <c r="A986" s="10"/>
      <c r="B986" s="11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idden="1" x14ac:dyDescent="0.25">
      <c r="A987" s="10"/>
      <c r="B987" s="11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idden="1" x14ac:dyDescent="0.25">
      <c r="A988" s="10"/>
      <c r="B988" s="11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idden="1" x14ac:dyDescent="0.25">
      <c r="A989" s="10"/>
      <c r="B989" s="11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idden="1" x14ac:dyDescent="0.25">
      <c r="A990" s="10"/>
      <c r="B990" s="11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idden="1" x14ac:dyDescent="0.25">
      <c r="A991" s="10"/>
      <c r="B991" s="11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idden="1" x14ac:dyDescent="0.25">
      <c r="A992" s="10"/>
      <c r="B992" s="11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idden="1" x14ac:dyDescent="0.25">
      <c r="A993" s="10"/>
      <c r="B993" s="11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idden="1" x14ac:dyDescent="0.25">
      <c r="A994" s="10"/>
      <c r="B994" s="11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idden="1" x14ac:dyDescent="0.25">
      <c r="A995" s="10"/>
      <c r="B995" s="11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idden="1" x14ac:dyDescent="0.25">
      <c r="A996" s="10"/>
      <c r="B996" s="11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idden="1" x14ac:dyDescent="0.25">
      <c r="A997" s="10"/>
      <c r="B997" s="11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idden="1" x14ac:dyDescent="0.25">
      <c r="A998" s="10"/>
      <c r="B998" s="11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idden="1" x14ac:dyDescent="0.25">
      <c r="A999" s="10"/>
      <c r="B999" s="11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idden="1" x14ac:dyDescent="0.25">
      <c r="A1000" s="10"/>
      <c r="B1000" s="11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idden="1" x14ac:dyDescent="0.25">
      <c r="A1001" s="10"/>
      <c r="B1001" s="11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idden="1" x14ac:dyDescent="0.25">
      <c r="A1002" s="10"/>
      <c r="B1002" s="11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idden="1" x14ac:dyDescent="0.25">
      <c r="A1003" s="10"/>
      <c r="B1003" s="11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idden="1" x14ac:dyDescent="0.25">
      <c r="A1004" s="10"/>
      <c r="B1004" s="11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idden="1" x14ac:dyDescent="0.25">
      <c r="A1005" s="10"/>
      <c r="B1005" s="11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idden="1" x14ac:dyDescent="0.25">
      <c r="A1006" s="10"/>
      <c r="B1006" s="11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idden="1" x14ac:dyDescent="0.25">
      <c r="A1007" s="10"/>
      <c r="B1007" s="11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idden="1" x14ac:dyDescent="0.25">
      <c r="A1008" s="10"/>
      <c r="B1008" s="11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idden="1" x14ac:dyDescent="0.25">
      <c r="A1009" s="10"/>
      <c r="B1009" s="11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idden="1" x14ac:dyDescent="0.25">
      <c r="A1010" s="10"/>
      <c r="B1010" s="11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idden="1" x14ac:dyDescent="0.25">
      <c r="A1011" s="10"/>
      <c r="B1011" s="11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idden="1" x14ac:dyDescent="0.25">
      <c r="A1012" s="10"/>
      <c r="B1012" s="11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idden="1" x14ac:dyDescent="0.25">
      <c r="A1013" s="10"/>
      <c r="B1013" s="11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idden="1" x14ac:dyDescent="0.25">
      <c r="A1014" s="10"/>
      <c r="B1014" s="11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idden="1" x14ac:dyDescent="0.25">
      <c r="A1015" s="10"/>
      <c r="B1015" s="11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idden="1" x14ac:dyDescent="0.25">
      <c r="A1016" s="10"/>
      <c r="B1016" s="11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idden="1" x14ac:dyDescent="0.25">
      <c r="A1017" s="10"/>
      <c r="B1017" s="11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idden="1" x14ac:dyDescent="0.25">
      <c r="A1018" s="10"/>
      <c r="B1018" s="11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idden="1" x14ac:dyDescent="0.25">
      <c r="A1019" s="10"/>
      <c r="B1019" s="11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idden="1" x14ac:dyDescent="0.25">
      <c r="A1020" s="10"/>
      <c r="B1020" s="11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idden="1" x14ac:dyDescent="0.25">
      <c r="A1021" s="10"/>
      <c r="B1021" s="11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idden="1" x14ac:dyDescent="0.25">
      <c r="A1022" s="10"/>
      <c r="B1022" s="11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idden="1" x14ac:dyDescent="0.25">
      <c r="A1023" s="10"/>
      <c r="B1023" s="11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idden="1" x14ac:dyDescent="0.25">
      <c r="A1024" s="10"/>
      <c r="B1024" s="11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idden="1" x14ac:dyDescent="0.25">
      <c r="A1025" s="10"/>
      <c r="B1025" s="11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idden="1" x14ac:dyDescent="0.25">
      <c r="A1026" s="10"/>
      <c r="B1026" s="11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idden="1" x14ac:dyDescent="0.25">
      <c r="A1027" s="10"/>
      <c r="B1027" s="11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idden="1" x14ac:dyDescent="0.25">
      <c r="A1028" s="10"/>
      <c r="B1028" s="11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idden="1" x14ac:dyDescent="0.25">
      <c r="A1029" s="10"/>
      <c r="B1029" s="11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idden="1" x14ac:dyDescent="0.25">
      <c r="A1030" s="10"/>
      <c r="B1030" s="11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idden="1" x14ac:dyDescent="0.25">
      <c r="A1031" s="10"/>
      <c r="B1031" s="11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idden="1" x14ac:dyDescent="0.25">
      <c r="A1032" s="10"/>
      <c r="B1032" s="11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idden="1" x14ac:dyDescent="0.25">
      <c r="A1033" s="10"/>
      <c r="B1033" s="11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idden="1" x14ac:dyDescent="0.25">
      <c r="A1034" s="10"/>
      <c r="B1034" s="11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idden="1" x14ac:dyDescent="0.25">
      <c r="A1035" s="10"/>
      <c r="B1035" s="11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idden="1" x14ac:dyDescent="0.25">
      <c r="A1036" s="10"/>
      <c r="B1036" s="11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idden="1" x14ac:dyDescent="0.25">
      <c r="A1037" s="10"/>
      <c r="B1037" s="11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hidden="1" x14ac:dyDescent="0.25">
      <c r="A1038" s="10"/>
      <c r="B1038" s="11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hidden="1" x14ac:dyDescent="0.25">
      <c r="A1039" s="10"/>
      <c r="B1039" s="11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hidden="1" x14ac:dyDescent="0.25">
      <c r="A1040" s="10"/>
      <c r="B1040" s="11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hidden="1" x14ac:dyDescent="0.25">
      <c r="A1041" s="10"/>
      <c r="B1041" s="11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hidden="1" x14ac:dyDescent="0.25">
      <c r="A1042" s="10"/>
      <c r="B1042" s="11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hidden="1" x14ac:dyDescent="0.25">
      <c r="A1043" s="10"/>
      <c r="B1043" s="11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idden="1" x14ac:dyDescent="0.25">
      <c r="A1044" s="10"/>
      <c r="B1044" s="11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idden="1" x14ac:dyDescent="0.25">
      <c r="A1045" s="10"/>
      <c r="B1045" s="11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idden="1" x14ac:dyDescent="0.25">
      <c r="A1046" s="10"/>
      <c r="B1046" s="11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idden="1" x14ac:dyDescent="0.25">
      <c r="A1047" s="10"/>
      <c r="B1047" s="11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idden="1" x14ac:dyDescent="0.25">
      <c r="A1048" s="10"/>
      <c r="B1048" s="11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idden="1" x14ac:dyDescent="0.25">
      <c r="A1049" s="10"/>
      <c r="B1049" s="11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idden="1" x14ac:dyDescent="0.25">
      <c r="A1050" s="10"/>
      <c r="B1050" s="11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hidden="1" x14ac:dyDescent="0.25">
      <c r="A1051" s="10"/>
      <c r="B1051" s="11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hidden="1" x14ac:dyDescent="0.25">
      <c r="A1052" s="10"/>
      <c r="B1052" s="11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hidden="1" x14ac:dyDescent="0.25">
      <c r="A1053" s="10"/>
      <c r="B1053" s="11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hidden="1" x14ac:dyDescent="0.25">
      <c r="A1054" s="10"/>
      <c r="B1054" s="11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hidden="1" x14ac:dyDescent="0.25">
      <c r="A1055" s="10"/>
      <c r="B1055" s="11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hidden="1" x14ac:dyDescent="0.25">
      <c r="A1056" s="10"/>
      <c r="B1056" s="11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hidden="1" x14ac:dyDescent="0.25">
      <c r="A1057" s="10"/>
      <c r="B1057" s="11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hidden="1" x14ac:dyDescent="0.25">
      <c r="A1058" s="10"/>
      <c r="B1058" s="11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hidden="1" x14ac:dyDescent="0.25">
      <c r="A1059" s="10"/>
      <c r="B1059" s="11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hidden="1" x14ac:dyDescent="0.25">
      <c r="A1060" s="10"/>
      <c r="B1060" s="11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hidden="1" x14ac:dyDescent="0.25">
      <c r="A1061" s="10"/>
      <c r="B1061" s="11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hidden="1" x14ac:dyDescent="0.25">
      <c r="A1062" s="10"/>
      <c r="B1062" s="11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hidden="1" x14ac:dyDescent="0.25">
      <c r="A1063" s="10"/>
      <c r="B1063" s="11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hidden="1" x14ac:dyDescent="0.25">
      <c r="A1064" s="10"/>
      <c r="B1064" s="11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hidden="1" x14ac:dyDescent="0.25">
      <c r="A1065" s="10"/>
      <c r="B1065" s="11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idden="1" x14ac:dyDescent="0.25">
      <c r="A1066" s="10"/>
      <c r="B1066" s="11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idden="1" x14ac:dyDescent="0.25">
      <c r="A1067" s="10"/>
      <c r="B1067" s="11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idden="1" x14ac:dyDescent="0.25">
      <c r="A1068" s="10"/>
      <c r="B1068" s="11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idden="1" x14ac:dyDescent="0.25">
      <c r="A1069" s="10"/>
      <c r="B1069" s="11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idden="1" x14ac:dyDescent="0.25">
      <c r="A1070" s="10"/>
      <c r="B1070" s="11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idden="1" x14ac:dyDescent="0.25">
      <c r="A1071" s="10"/>
      <c r="B1071" s="11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idden="1" x14ac:dyDescent="0.25">
      <c r="A1072" s="10"/>
      <c r="B1072" s="11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idden="1" x14ac:dyDescent="0.25">
      <c r="A1073" s="10"/>
      <c r="B1073" s="11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hidden="1" x14ac:dyDescent="0.25">
      <c r="A1074" s="10"/>
      <c r="B1074" s="11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hidden="1" x14ac:dyDescent="0.25">
      <c r="A1075" s="10"/>
      <c r="B1075" s="11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hidden="1" x14ac:dyDescent="0.25">
      <c r="A1076" s="10"/>
      <c r="B1076" s="11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hidden="1" x14ac:dyDescent="0.25">
      <c r="A1077" s="10"/>
      <c r="B1077" s="11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hidden="1" x14ac:dyDescent="0.25">
      <c r="A1078" s="10"/>
      <c r="B1078" s="11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hidden="1" x14ac:dyDescent="0.25">
      <c r="A1079" s="10"/>
      <c r="B1079" s="11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hidden="1" x14ac:dyDescent="0.25">
      <c r="A1080" s="10"/>
      <c r="B1080" s="11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hidden="1" x14ac:dyDescent="0.25">
      <c r="A1081" s="10"/>
      <c r="B1081" s="11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hidden="1" x14ac:dyDescent="0.25">
      <c r="A1082" s="10"/>
      <c r="B1082" s="11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hidden="1" x14ac:dyDescent="0.25">
      <c r="A1083" s="10"/>
      <c r="B1083" s="11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hidden="1" x14ac:dyDescent="0.25">
      <c r="A1084" s="10"/>
      <c r="B1084" s="11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hidden="1" x14ac:dyDescent="0.25">
      <c r="A1085" s="10"/>
      <c r="B1085" s="11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hidden="1" x14ac:dyDescent="0.25">
      <c r="A1086" s="10"/>
      <c r="B1086" s="11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hidden="1" x14ac:dyDescent="0.25">
      <c r="A1087" s="10"/>
      <c r="B1087" s="11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idden="1" x14ac:dyDescent="0.25">
      <c r="A1088" s="10"/>
      <c r="B1088" s="11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idden="1" x14ac:dyDescent="0.25">
      <c r="A1089" s="10"/>
      <c r="B1089" s="11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idden="1" x14ac:dyDescent="0.25">
      <c r="A1090" s="10"/>
      <c r="B1090" s="11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idden="1" x14ac:dyDescent="0.25">
      <c r="A1091" s="10"/>
      <c r="B1091" s="11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idden="1" x14ac:dyDescent="0.25">
      <c r="A1092" s="10"/>
      <c r="B1092" s="11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idden="1" x14ac:dyDescent="0.25">
      <c r="A1093" s="10"/>
      <c r="B1093" s="11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idden="1" x14ac:dyDescent="0.25">
      <c r="A1094" s="10"/>
      <c r="B1094" s="11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hidden="1" x14ac:dyDescent="0.25">
      <c r="A1095" s="10"/>
      <c r="B1095" s="11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hidden="1" x14ac:dyDescent="0.25">
      <c r="A1096" s="10"/>
      <c r="B1096" s="11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hidden="1" x14ac:dyDescent="0.25">
      <c r="A1097" s="10"/>
      <c r="B1097" s="11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hidden="1" x14ac:dyDescent="0.25">
      <c r="A1098" s="10"/>
      <c r="B1098" s="11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hidden="1" x14ac:dyDescent="0.25">
      <c r="A1099" s="10"/>
      <c r="B1099" s="11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idden="1" x14ac:dyDescent="0.25">
      <c r="A1100" s="10"/>
      <c r="B1100" s="11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hidden="1" x14ac:dyDescent="0.25">
      <c r="A1101" s="10"/>
      <c r="B1101" s="11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hidden="1" x14ac:dyDescent="0.25">
      <c r="A1102" s="10"/>
      <c r="B1102" s="11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hidden="1" x14ac:dyDescent="0.25">
      <c r="A1103" s="10"/>
      <c r="B1103" s="11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hidden="1" x14ac:dyDescent="0.25">
      <c r="A1104" s="10"/>
      <c r="B1104" s="11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hidden="1" x14ac:dyDescent="0.25">
      <c r="A1105" s="10"/>
      <c r="B1105" s="11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hidden="1" x14ac:dyDescent="0.25">
      <c r="A1106" s="10"/>
      <c r="B1106" s="11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hidden="1" x14ac:dyDescent="0.25">
      <c r="A1107" s="10"/>
      <c r="B1107" s="11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hidden="1" x14ac:dyDescent="0.25">
      <c r="A1108" s="10"/>
      <c r="B1108" s="11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hidden="1" x14ac:dyDescent="0.25">
      <c r="A1109" s="10"/>
      <c r="B1109" s="11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idden="1" x14ac:dyDescent="0.25">
      <c r="A1110" s="10"/>
      <c r="B1110" s="11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idden="1" x14ac:dyDescent="0.25">
      <c r="A1111" s="10"/>
      <c r="B1111" s="11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idden="1" x14ac:dyDescent="0.25">
      <c r="A1112" s="10"/>
      <c r="B1112" s="11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idden="1" x14ac:dyDescent="0.25">
      <c r="A1113" s="10"/>
      <c r="B1113" s="11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idden="1" x14ac:dyDescent="0.25">
      <c r="A1114" s="10"/>
      <c r="B1114" s="11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idden="1" x14ac:dyDescent="0.25">
      <c r="A1115" s="10"/>
      <c r="B1115" s="11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idden="1" x14ac:dyDescent="0.25">
      <c r="A1116" s="10"/>
      <c r="B1116" s="11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hidden="1" x14ac:dyDescent="0.25">
      <c r="A1117" s="10"/>
      <c r="B1117" s="11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hidden="1" x14ac:dyDescent="0.25">
      <c r="A1118" s="10"/>
      <c r="B1118" s="11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hidden="1" x14ac:dyDescent="0.25">
      <c r="A1119" s="10"/>
      <c r="B1119" s="11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hidden="1" x14ac:dyDescent="0.25">
      <c r="A1120" s="10"/>
      <c r="B1120" s="11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hidden="1" x14ac:dyDescent="0.25">
      <c r="A1121" s="10"/>
      <c r="B1121" s="11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hidden="1" x14ac:dyDescent="0.25">
      <c r="A1122" s="10"/>
      <c r="B1122" s="11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hidden="1" x14ac:dyDescent="0.25">
      <c r="A1123" s="10"/>
      <c r="B1123" s="11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hidden="1" x14ac:dyDescent="0.25">
      <c r="A1124" s="10"/>
      <c r="B1124" s="11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hidden="1" x14ac:dyDescent="0.25">
      <c r="A1125" s="10"/>
      <c r="B1125" s="11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hidden="1" x14ac:dyDescent="0.25">
      <c r="A1126" s="10"/>
      <c r="B1126" s="11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hidden="1" x14ac:dyDescent="0.25">
      <c r="A1127" s="10"/>
      <c r="B1127" s="11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hidden="1" x14ac:dyDescent="0.25">
      <c r="A1128" s="10"/>
      <c r="B1128" s="11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hidden="1" x14ac:dyDescent="0.25">
      <c r="A1129" s="10"/>
      <c r="B1129" s="11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hidden="1" x14ac:dyDescent="0.25">
      <c r="A1130" s="10"/>
      <c r="B1130" s="11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hidden="1" x14ac:dyDescent="0.25">
      <c r="A1131" s="10"/>
      <c r="B1131" s="11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idden="1" x14ac:dyDescent="0.25">
      <c r="A1132" s="10"/>
      <c r="B1132" s="11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idden="1" x14ac:dyDescent="0.25">
      <c r="A1133" s="10"/>
      <c r="B1133" s="11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idden="1" x14ac:dyDescent="0.25">
      <c r="A1134" s="10"/>
      <c r="B1134" s="11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idden="1" x14ac:dyDescent="0.25">
      <c r="A1135" s="10"/>
      <c r="B1135" s="11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idden="1" x14ac:dyDescent="0.25">
      <c r="A1136" s="10"/>
      <c r="B1136" s="11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idden="1" x14ac:dyDescent="0.25">
      <c r="A1137" s="10"/>
      <c r="B1137" s="11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idden="1" x14ac:dyDescent="0.25">
      <c r="A1138" s="10"/>
      <c r="B1138" s="11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hidden="1" x14ac:dyDescent="0.25">
      <c r="A1139" s="10"/>
      <c r="B1139" s="11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hidden="1" x14ac:dyDescent="0.25">
      <c r="A1140" s="10"/>
      <c r="B1140" s="11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hidden="1" x14ac:dyDescent="0.25">
      <c r="A1141" s="10"/>
      <c r="B1141" s="11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hidden="1" x14ac:dyDescent="0.25">
      <c r="A1142" s="10"/>
      <c r="B1142" s="11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hidden="1" x14ac:dyDescent="0.25">
      <c r="A1143" s="10"/>
      <c r="B1143" s="11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hidden="1" x14ac:dyDescent="0.25">
      <c r="A1144" s="10"/>
      <c r="B1144" s="11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hidden="1" x14ac:dyDescent="0.25">
      <c r="A1145" s="10"/>
      <c r="B1145" s="11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hidden="1" x14ac:dyDescent="0.25">
      <c r="A1146" s="10"/>
      <c r="B1146" s="11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hidden="1" x14ac:dyDescent="0.25">
      <c r="A1147" s="10"/>
      <c r="B1147" s="11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hidden="1" x14ac:dyDescent="0.25">
      <c r="A1148" s="10"/>
      <c r="B1148" s="11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hidden="1" x14ac:dyDescent="0.25">
      <c r="A1149" s="10"/>
      <c r="B1149" s="11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hidden="1" x14ac:dyDescent="0.25">
      <c r="A1150" s="10"/>
      <c r="B1150" s="11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hidden="1" x14ac:dyDescent="0.25">
      <c r="A1151" s="10"/>
      <c r="B1151" s="11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hidden="1" x14ac:dyDescent="0.25">
      <c r="A1152" s="10"/>
      <c r="B1152" s="11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hidden="1" x14ac:dyDescent="0.25">
      <c r="A1153" s="10"/>
      <c r="B1153" s="11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idden="1" x14ac:dyDescent="0.25">
      <c r="A1154" s="10"/>
      <c r="B1154" s="11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idden="1" x14ac:dyDescent="0.25">
      <c r="A1155" s="10"/>
      <c r="B1155" s="11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idden="1" x14ac:dyDescent="0.25">
      <c r="A1156" s="10"/>
      <c r="B1156" s="11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idden="1" x14ac:dyDescent="0.25">
      <c r="A1157" s="10"/>
      <c r="B1157" s="11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idden="1" x14ac:dyDescent="0.25">
      <c r="A1158" s="10"/>
      <c r="B1158" s="11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idden="1" x14ac:dyDescent="0.25">
      <c r="A1159" s="10"/>
      <c r="B1159" s="11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idden="1" x14ac:dyDescent="0.25">
      <c r="A1160" s="10"/>
      <c r="B1160" s="11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hidden="1" x14ac:dyDescent="0.25">
      <c r="A1161" s="10"/>
      <c r="B1161" s="11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hidden="1" x14ac:dyDescent="0.25">
      <c r="A1162" s="10"/>
      <c r="B1162" s="11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hidden="1" x14ac:dyDescent="0.25">
      <c r="A1163" s="10"/>
      <c r="B1163" s="11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hidden="1" x14ac:dyDescent="0.25">
      <c r="A1164" s="10"/>
      <c r="B1164" s="11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hidden="1" x14ac:dyDescent="0.25">
      <c r="A1165" s="10"/>
      <c r="B1165" s="11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hidden="1" x14ac:dyDescent="0.25">
      <c r="A1166" s="10"/>
      <c r="B1166" s="11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hidden="1" x14ac:dyDescent="0.25">
      <c r="A1167" s="10"/>
      <c r="B1167" s="11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hidden="1" x14ac:dyDescent="0.25">
      <c r="A1168" s="10"/>
      <c r="B1168" s="11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hidden="1" x14ac:dyDescent="0.25">
      <c r="A1169" s="10"/>
      <c r="B1169" s="11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hidden="1" x14ac:dyDescent="0.25">
      <c r="A1170" s="10"/>
      <c r="B1170" s="11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hidden="1" x14ac:dyDescent="0.25">
      <c r="A1171" s="10"/>
      <c r="B1171" s="11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hidden="1" x14ac:dyDescent="0.25">
      <c r="A1172" s="10"/>
      <c r="B1172" s="11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hidden="1" x14ac:dyDescent="0.25">
      <c r="A1173" s="10"/>
      <c r="B1173" s="11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hidden="1" x14ac:dyDescent="0.25">
      <c r="A1174" s="10"/>
      <c r="B1174" s="11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hidden="1" x14ac:dyDescent="0.25">
      <c r="A1175" s="10"/>
      <c r="B1175" s="11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idden="1" x14ac:dyDescent="0.25">
      <c r="A1176" s="10"/>
      <c r="B1176" s="11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idden="1" x14ac:dyDescent="0.25">
      <c r="A1177" s="10"/>
      <c r="B1177" s="11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idden="1" x14ac:dyDescent="0.25">
      <c r="A1178" s="10"/>
      <c r="B1178" s="11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idden="1" x14ac:dyDescent="0.25">
      <c r="A1179" s="10"/>
      <c r="B1179" s="11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idden="1" x14ac:dyDescent="0.25">
      <c r="A1180" s="10"/>
      <c r="B1180" s="11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idden="1" x14ac:dyDescent="0.25">
      <c r="A1181" s="10"/>
      <c r="B1181" s="11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idden="1" x14ac:dyDescent="0.25">
      <c r="A1182" s="10"/>
      <c r="B1182" s="11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hidden="1" x14ac:dyDescent="0.25">
      <c r="A1183" s="10"/>
      <c r="B1183" s="11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hidden="1" x14ac:dyDescent="0.25">
      <c r="A1184" s="10"/>
      <c r="B1184" s="11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hidden="1" x14ac:dyDescent="0.25">
      <c r="A1185" s="10"/>
      <c r="B1185" s="11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hidden="1" x14ac:dyDescent="0.25">
      <c r="A1186" s="10"/>
      <c r="B1186" s="11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hidden="1" x14ac:dyDescent="0.25">
      <c r="A1187" s="10"/>
      <c r="B1187" s="11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hidden="1" x14ac:dyDescent="0.25">
      <c r="A1188" s="10"/>
      <c r="B1188" s="11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hidden="1" x14ac:dyDescent="0.25">
      <c r="A1189" s="10"/>
      <c r="B1189" s="11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hidden="1" x14ac:dyDescent="0.25">
      <c r="A1190" s="10"/>
      <c r="B1190" s="11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hidden="1" x14ac:dyDescent="0.25">
      <c r="A1191" s="10"/>
      <c r="B1191" s="11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hidden="1" x14ac:dyDescent="0.25">
      <c r="A1192" s="10"/>
      <c r="B1192" s="11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hidden="1" x14ac:dyDescent="0.25">
      <c r="A1193" s="10"/>
      <c r="B1193" s="11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hidden="1" x14ac:dyDescent="0.25">
      <c r="A1194" s="10"/>
      <c r="B1194" s="11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hidden="1" x14ac:dyDescent="0.25">
      <c r="A1195" s="10"/>
      <c r="B1195" s="11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hidden="1" x14ac:dyDescent="0.25">
      <c r="A1196" s="10"/>
      <c r="B1196" s="11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hidden="1" x14ac:dyDescent="0.25">
      <c r="A1197" s="10"/>
      <c r="B1197" s="11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idden="1" x14ac:dyDescent="0.25">
      <c r="A1198" s="10"/>
      <c r="B1198" s="11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idden="1" x14ac:dyDescent="0.25">
      <c r="A1199" s="10"/>
      <c r="B1199" s="11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idden="1" x14ac:dyDescent="0.25">
      <c r="A1200" s="10"/>
      <c r="B1200" s="11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idden="1" x14ac:dyDescent="0.25">
      <c r="A1201" s="10"/>
      <c r="B1201" s="11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idden="1" x14ac:dyDescent="0.25">
      <c r="A1202" s="10"/>
      <c r="B1202" s="11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idden="1" x14ac:dyDescent="0.25">
      <c r="A1203" s="10"/>
      <c r="B1203" s="11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idden="1" x14ac:dyDescent="0.25">
      <c r="A1204" s="10"/>
      <c r="B1204" s="11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1:18" hidden="1" x14ac:dyDescent="0.25">
      <c r="A1205" s="10"/>
      <c r="B1205" s="11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1:18" hidden="1" x14ac:dyDescent="0.25">
      <c r="A1206" s="10"/>
      <c r="B1206" s="11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1:18" hidden="1" x14ac:dyDescent="0.25">
      <c r="A1207" s="10"/>
      <c r="B1207" s="11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1:18" hidden="1" x14ac:dyDescent="0.25">
      <c r="A1208" s="10"/>
      <c r="B1208" s="11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1:18" hidden="1" x14ac:dyDescent="0.25">
      <c r="A1209" s="10"/>
      <c r="B1209" s="11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1:18" hidden="1" x14ac:dyDescent="0.25">
      <c r="A1210" s="10"/>
      <c r="B1210" s="11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1:18" hidden="1" x14ac:dyDescent="0.25">
      <c r="A1211" s="10"/>
      <c r="B1211" s="11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1:18" hidden="1" x14ac:dyDescent="0.25">
      <c r="A1212" s="10"/>
      <c r="B1212" s="11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1:18" hidden="1" x14ac:dyDescent="0.25">
      <c r="A1213" s="10"/>
      <c r="B1213" s="11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1:18" hidden="1" x14ac:dyDescent="0.25">
      <c r="A1214" s="10"/>
      <c r="B1214" s="11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1:18" hidden="1" x14ac:dyDescent="0.25">
      <c r="A1215" s="10"/>
      <c r="B1215" s="11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1:18" hidden="1" x14ac:dyDescent="0.25">
      <c r="A1216" s="10"/>
      <c r="B1216" s="11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1:18" hidden="1" x14ac:dyDescent="0.25">
      <c r="A1217" s="10"/>
      <c r="B1217" s="11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1:18" hidden="1" x14ac:dyDescent="0.25">
      <c r="A1218" s="10"/>
      <c r="B1218" s="11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1:18" hidden="1" x14ac:dyDescent="0.25">
      <c r="A1219" s="10"/>
      <c r="B1219" s="11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idden="1" x14ac:dyDescent="0.25">
      <c r="A1220" s="10"/>
      <c r="B1220" s="11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idden="1" x14ac:dyDescent="0.25">
      <c r="A1221" s="10"/>
      <c r="B1221" s="11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idden="1" x14ac:dyDescent="0.25">
      <c r="A1222" s="10"/>
      <c r="B1222" s="11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idden="1" x14ac:dyDescent="0.25">
      <c r="A1223" s="10"/>
      <c r="B1223" s="11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idden="1" x14ac:dyDescent="0.25">
      <c r="A1224" s="10"/>
      <c r="B1224" s="11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idden="1" x14ac:dyDescent="0.25">
      <c r="A1225" s="10"/>
      <c r="B1225" s="11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idden="1" x14ac:dyDescent="0.25">
      <c r="A1226" s="10"/>
      <c r="B1226" s="11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hidden="1" x14ac:dyDescent="0.25">
      <c r="A1227" s="10"/>
      <c r="B1227" s="11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1:18" hidden="1" x14ac:dyDescent="0.25">
      <c r="A1228" s="10"/>
      <c r="B1228" s="11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1:18" hidden="1" x14ac:dyDescent="0.25">
      <c r="A1229" s="10"/>
      <c r="B1229" s="11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1:18" hidden="1" x14ac:dyDescent="0.25">
      <c r="A1230" s="10"/>
      <c r="B1230" s="11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1:18" hidden="1" x14ac:dyDescent="0.25">
      <c r="A1231" s="10"/>
      <c r="B1231" s="11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1:18" hidden="1" x14ac:dyDescent="0.25">
      <c r="A1232" s="10"/>
      <c r="B1232" s="11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1:18" hidden="1" x14ac:dyDescent="0.25">
      <c r="A1233" s="10"/>
      <c r="B1233" s="11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1:18" hidden="1" x14ac:dyDescent="0.25">
      <c r="A1234" s="10"/>
      <c r="B1234" s="11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1:18" hidden="1" x14ac:dyDescent="0.25">
      <c r="A1235" s="10"/>
      <c r="B1235" s="11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1:18" hidden="1" x14ac:dyDescent="0.25">
      <c r="A1236" s="10"/>
      <c r="B1236" s="11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1:18" hidden="1" x14ac:dyDescent="0.25">
      <c r="A1237" s="10"/>
      <c r="B1237" s="11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1:18" hidden="1" x14ac:dyDescent="0.25">
      <c r="A1238" s="10"/>
      <c r="B1238" s="11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1:18" hidden="1" x14ac:dyDescent="0.25">
      <c r="A1239" s="10"/>
      <c r="B1239" s="11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1:18" hidden="1" x14ac:dyDescent="0.25">
      <c r="A1240" s="10"/>
      <c r="B1240" s="11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1:18" hidden="1" x14ac:dyDescent="0.25">
      <c r="A1241" s="10"/>
      <c r="B1241" s="11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idden="1" x14ac:dyDescent="0.25">
      <c r="A1242" s="10"/>
      <c r="B1242" s="11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idden="1" x14ac:dyDescent="0.25">
      <c r="A1243" s="10"/>
      <c r="B1243" s="11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idden="1" x14ac:dyDescent="0.25">
      <c r="A1244" s="10"/>
      <c r="B1244" s="11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idden="1" x14ac:dyDescent="0.25">
      <c r="A1245" s="10"/>
      <c r="B1245" s="11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idden="1" x14ac:dyDescent="0.25">
      <c r="A1246" s="10"/>
      <c r="B1246" s="11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idden="1" x14ac:dyDescent="0.25">
      <c r="A1247" s="10"/>
      <c r="B1247" s="11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idden="1" x14ac:dyDescent="0.25">
      <c r="A1248" s="10"/>
      <c r="B1248" s="11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1:18" hidden="1" x14ac:dyDescent="0.25">
      <c r="A1249" s="10"/>
      <c r="B1249" s="11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1:18" hidden="1" x14ac:dyDescent="0.25">
      <c r="A1250" s="10"/>
      <c r="B1250" s="11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1:18" hidden="1" x14ac:dyDescent="0.25">
      <c r="A1251" s="10"/>
      <c r="B1251" s="11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1:18" hidden="1" x14ac:dyDescent="0.25">
      <c r="A1252" s="10"/>
      <c r="B1252" s="11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1:18" hidden="1" x14ac:dyDescent="0.25">
      <c r="A1253" s="10"/>
      <c r="B1253" s="11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1:18" hidden="1" x14ac:dyDescent="0.25">
      <c r="A1254" s="10"/>
      <c r="B1254" s="11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1:18" hidden="1" x14ac:dyDescent="0.25">
      <c r="A1255" s="10"/>
      <c r="B1255" s="11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1:18" hidden="1" x14ac:dyDescent="0.25">
      <c r="A1256" s="10"/>
      <c r="B1256" s="11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1:18" hidden="1" x14ac:dyDescent="0.25">
      <c r="A1257" s="10"/>
      <c r="B1257" s="11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1:18" hidden="1" x14ac:dyDescent="0.25">
      <c r="A1258" s="13"/>
      <c r="B1258" s="12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</row>
  </sheetData>
  <mergeCells count="140">
    <mergeCell ref="A390:R391"/>
    <mergeCell ref="A433:A435"/>
    <mergeCell ref="C433:C434"/>
    <mergeCell ref="D433:F434"/>
    <mergeCell ref="G433:G435"/>
    <mergeCell ref="H433:L434"/>
    <mergeCell ref="M433:R434"/>
    <mergeCell ref="D435:F435"/>
    <mergeCell ref="H435:L435"/>
    <mergeCell ref="M435:R435"/>
    <mergeCell ref="A397:A399"/>
    <mergeCell ref="C397:C398"/>
    <mergeCell ref="D397:F398"/>
    <mergeCell ref="G397:G399"/>
    <mergeCell ref="H397:L398"/>
    <mergeCell ref="M397:R398"/>
    <mergeCell ref="D399:F399"/>
    <mergeCell ref="H399:L399"/>
    <mergeCell ref="M399:R399"/>
    <mergeCell ref="A360:A362"/>
    <mergeCell ref="C360:C361"/>
    <mergeCell ref="D360:F361"/>
    <mergeCell ref="G360:G362"/>
    <mergeCell ref="H360:L361"/>
    <mergeCell ref="M360:R361"/>
    <mergeCell ref="D362:F362"/>
    <mergeCell ref="H362:L362"/>
    <mergeCell ref="M362:R362"/>
    <mergeCell ref="A324:A326"/>
    <mergeCell ref="C324:C325"/>
    <mergeCell ref="D324:F325"/>
    <mergeCell ref="G324:G326"/>
    <mergeCell ref="H324:L325"/>
    <mergeCell ref="M324:R325"/>
    <mergeCell ref="D326:F326"/>
    <mergeCell ref="H326:L326"/>
    <mergeCell ref="M326:R326"/>
    <mergeCell ref="A287:A289"/>
    <mergeCell ref="C287:C288"/>
    <mergeCell ref="D287:F288"/>
    <mergeCell ref="G287:G289"/>
    <mergeCell ref="H287:L288"/>
    <mergeCell ref="M287:R288"/>
    <mergeCell ref="D289:F289"/>
    <mergeCell ref="H289:L289"/>
    <mergeCell ref="M289:R289"/>
    <mergeCell ref="A213:A215"/>
    <mergeCell ref="C213:C214"/>
    <mergeCell ref="D213:F214"/>
    <mergeCell ref="G213:G215"/>
    <mergeCell ref="H213:L214"/>
    <mergeCell ref="M213:R214"/>
    <mergeCell ref="A206:R207"/>
    <mergeCell ref="A250:A252"/>
    <mergeCell ref="C250:C251"/>
    <mergeCell ref="D250:F251"/>
    <mergeCell ref="G250:G252"/>
    <mergeCell ref="H250:L251"/>
    <mergeCell ref="M250:R251"/>
    <mergeCell ref="D252:F252"/>
    <mergeCell ref="H252:L252"/>
    <mergeCell ref="M252:R252"/>
    <mergeCell ref="H70:L71"/>
    <mergeCell ref="M70:R71"/>
    <mergeCell ref="D36:F36"/>
    <mergeCell ref="H36:L36"/>
    <mergeCell ref="M36:R36"/>
    <mergeCell ref="D34:F35"/>
    <mergeCell ref="D180:F180"/>
    <mergeCell ref="H180:L180"/>
    <mergeCell ref="M180:R180"/>
    <mergeCell ref="A178:A180"/>
    <mergeCell ref="C178:C179"/>
    <mergeCell ref="D178:F179"/>
    <mergeCell ref="G178:G180"/>
    <mergeCell ref="H178:L179"/>
    <mergeCell ref="M178:R179"/>
    <mergeCell ref="A34:A36"/>
    <mergeCell ref="A70:A72"/>
    <mergeCell ref="A106:A108"/>
    <mergeCell ref="C106:C107"/>
    <mergeCell ref="D106:F107"/>
    <mergeCell ref="G106:G108"/>
    <mergeCell ref="H106:L107"/>
    <mergeCell ref="M106:R107"/>
    <mergeCell ref="D108:F108"/>
    <mergeCell ref="H108:L108"/>
    <mergeCell ref="M108:R108"/>
    <mergeCell ref="C34:C35"/>
    <mergeCell ref="G34:G36"/>
    <mergeCell ref="H34:L35"/>
    <mergeCell ref="M34:R35"/>
    <mergeCell ref="C70:C71"/>
    <mergeCell ref="D70:F71"/>
    <mergeCell ref="G70:G72"/>
    <mergeCell ref="A171:R172"/>
    <mergeCell ref="A135:R136"/>
    <mergeCell ref="A99:R100"/>
    <mergeCell ref="A142:A144"/>
    <mergeCell ref="C142:C143"/>
    <mergeCell ref="D142:F143"/>
    <mergeCell ref="G142:G144"/>
    <mergeCell ref="H142:L143"/>
    <mergeCell ref="M142:R143"/>
    <mergeCell ref="D144:F144"/>
    <mergeCell ref="H144:L144"/>
    <mergeCell ref="M144:R144"/>
    <mergeCell ref="A62:R63"/>
    <mergeCell ref="A426:R427"/>
    <mergeCell ref="A462:R463"/>
    <mergeCell ref="A2:F2"/>
    <mergeCell ref="A9:F9"/>
    <mergeCell ref="A10:F10"/>
    <mergeCell ref="L9:Q9"/>
    <mergeCell ref="L10:Q10"/>
    <mergeCell ref="A12:E12"/>
    <mergeCell ref="A14:F14"/>
    <mergeCell ref="A18:F18"/>
    <mergeCell ref="A23:R23"/>
    <mergeCell ref="A24:R24"/>
    <mergeCell ref="A25:R25"/>
    <mergeCell ref="A353:R354"/>
    <mergeCell ref="A317:R318"/>
    <mergeCell ref="A281:R281"/>
    <mergeCell ref="A243:R244"/>
    <mergeCell ref="D72:F72"/>
    <mergeCell ref="H72:L72"/>
    <mergeCell ref="M72:R72"/>
    <mergeCell ref="D215:F215"/>
    <mergeCell ref="H215:L215"/>
    <mergeCell ref="M215:R215"/>
    <mergeCell ref="K2:P2"/>
    <mergeCell ref="Q2:R2"/>
    <mergeCell ref="A4:C4"/>
    <mergeCell ref="K4:O4"/>
    <mergeCell ref="Q4:R4"/>
    <mergeCell ref="N6:O6"/>
    <mergeCell ref="A15:R15"/>
    <mergeCell ref="A16:R16"/>
    <mergeCell ref="A17:R1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3" manualBreakCount="13">
    <brk id="26" max="16383" man="1"/>
    <brk id="63" max="16383" man="1"/>
    <brk id="100" max="16383" man="1"/>
    <brk id="136" max="16383" man="1"/>
    <brk id="172" max="16383" man="1"/>
    <brk id="207" max="16383" man="1"/>
    <brk id="244" max="16383" man="1"/>
    <brk id="281" max="16383" man="1"/>
    <brk id="318" max="16383" man="1"/>
    <brk id="354" max="16383" man="1"/>
    <brk id="391" max="16383" man="1"/>
    <brk id="427" max="16383" man="1"/>
    <brk id="4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0"/>
  <sheetViews>
    <sheetView topLeftCell="A220" workbookViewId="0">
      <selection activeCell="A2" sqref="A2:R481"/>
    </sheetView>
  </sheetViews>
  <sheetFormatPr defaultRowHeight="13.2" x14ac:dyDescent="0.25"/>
  <cols>
    <col min="9" max="9" width="9.109375" customWidth="1"/>
    <col min="15" max="15" width="9.10937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247"/>
      <c r="B2" s="247"/>
      <c r="C2" s="247"/>
      <c r="D2" s="247"/>
      <c r="E2" s="247"/>
      <c r="F2" s="247"/>
      <c r="G2" s="14"/>
      <c r="H2" s="14"/>
      <c r="I2" s="14"/>
      <c r="J2" s="14"/>
      <c r="K2" s="14"/>
      <c r="L2" s="246"/>
      <c r="M2" s="246"/>
      <c r="N2" s="246"/>
      <c r="O2" s="246"/>
      <c r="P2" s="246"/>
      <c r="Q2" s="246"/>
      <c r="R2" s="246"/>
    </row>
    <row r="3" spans="1:18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51"/>
      <c r="B4" s="15"/>
      <c r="C4" s="14"/>
      <c r="D4" s="14"/>
      <c r="E4" s="14"/>
      <c r="F4" s="14"/>
      <c r="G4" s="14"/>
      <c r="H4" s="14"/>
      <c r="I4" s="14"/>
      <c r="J4" s="14"/>
      <c r="K4" s="246"/>
      <c r="L4" s="246"/>
      <c r="M4" s="246"/>
      <c r="N4" s="246"/>
      <c r="O4" s="246"/>
      <c r="P4" s="246"/>
      <c r="Q4" s="246"/>
      <c r="R4" s="246"/>
    </row>
    <row r="5" spans="1:18" x14ac:dyDescent="0.25">
      <c r="A5" s="51"/>
      <c r="B5" s="15"/>
      <c r="C5" s="14"/>
      <c r="D5" s="14"/>
      <c r="E5" s="14"/>
      <c r="F5" s="14"/>
      <c r="G5" s="14"/>
      <c r="H5" s="14"/>
      <c r="I5" s="14"/>
      <c r="J5" s="14"/>
      <c r="K5" s="246"/>
      <c r="L5" s="246"/>
      <c r="M5" s="246"/>
      <c r="N5" s="246"/>
      <c r="O5" s="246"/>
      <c r="P5" s="246"/>
      <c r="Q5" s="246"/>
      <c r="R5" s="246"/>
    </row>
    <row r="6" spans="1:18" x14ac:dyDescent="0.25">
      <c r="A6" s="51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51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247"/>
      <c r="B9" s="247"/>
      <c r="C9" s="247"/>
      <c r="D9" s="247"/>
      <c r="E9" s="247"/>
      <c r="F9" s="247"/>
      <c r="G9" s="14"/>
      <c r="H9" s="14"/>
      <c r="I9" s="14"/>
      <c r="J9" s="14"/>
      <c r="K9" s="14"/>
      <c r="L9" s="247"/>
      <c r="M9" s="247"/>
      <c r="N9" s="247"/>
      <c r="O9" s="247"/>
      <c r="P9" s="247"/>
      <c r="Q9" s="247"/>
      <c r="R9" s="14"/>
    </row>
    <row r="10" spans="1:18" x14ac:dyDescent="0.25">
      <c r="A10" s="246"/>
      <c r="B10" s="246"/>
      <c r="C10" s="246"/>
      <c r="D10" s="246"/>
      <c r="E10" s="246"/>
      <c r="F10" s="246"/>
      <c r="G10" s="14"/>
      <c r="H10" s="14"/>
      <c r="I10" s="14"/>
      <c r="J10" s="14"/>
      <c r="K10" s="14"/>
      <c r="L10" s="246"/>
      <c r="M10" s="246"/>
      <c r="N10" s="246"/>
      <c r="O10" s="246"/>
      <c r="P10" s="246"/>
      <c r="Q10" s="246"/>
      <c r="R10" s="14"/>
    </row>
    <row r="11" spans="1:18" x14ac:dyDescent="0.25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247"/>
      <c r="B12" s="247"/>
      <c r="C12" s="247"/>
      <c r="D12" s="247"/>
      <c r="E12" s="24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9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248"/>
      <c r="B14" s="249"/>
      <c r="C14" s="249"/>
      <c r="D14" s="249"/>
      <c r="E14" s="249"/>
      <c r="F14" s="2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250"/>
      <c r="B15" s="250"/>
      <c r="C15" s="250"/>
      <c r="D15" s="250"/>
      <c r="E15" s="250"/>
      <c r="F15" s="2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251"/>
      <c r="B16" s="251"/>
      <c r="C16" s="251"/>
      <c r="D16" s="251"/>
      <c r="E16" s="251"/>
      <c r="F16" s="25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250"/>
      <c r="B17" s="250"/>
      <c r="C17" s="250"/>
      <c r="D17" s="250"/>
      <c r="E17" s="250"/>
      <c r="F17" s="2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246"/>
      <c r="B18" s="246"/>
      <c r="C18" s="246"/>
      <c r="D18" s="246"/>
      <c r="E18" s="246"/>
      <c r="F18" s="246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2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2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x14ac:dyDescent="0.25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x14ac:dyDescent="0.25">
      <c r="A25" s="197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53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A29" s="5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s="53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A32" s="16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8" thickBot="1" x14ac:dyDescent="0.3">
      <c r="A34" s="224"/>
      <c r="B34" s="47"/>
      <c r="C34" s="216"/>
      <c r="D34" s="218"/>
      <c r="E34" s="219"/>
      <c r="F34" s="220"/>
      <c r="G34" s="224"/>
      <c r="H34" s="227"/>
      <c r="I34" s="228"/>
      <c r="J34" s="228"/>
      <c r="K34" s="228"/>
      <c r="L34" s="229"/>
      <c r="M34" s="233"/>
      <c r="N34" s="234"/>
      <c r="O34" s="234"/>
      <c r="P34" s="234"/>
      <c r="Q34" s="234"/>
      <c r="R34" s="235"/>
    </row>
    <row r="35" spans="1:18" ht="13.8" thickBot="1" x14ac:dyDescent="0.3">
      <c r="A35" s="239"/>
      <c r="B35" s="47"/>
      <c r="C35" s="217"/>
      <c r="D35" s="221"/>
      <c r="E35" s="222"/>
      <c r="F35" s="223"/>
      <c r="G35" s="225"/>
      <c r="H35" s="230"/>
      <c r="I35" s="231"/>
      <c r="J35" s="231"/>
      <c r="K35" s="231"/>
      <c r="L35" s="232"/>
      <c r="M35" s="236"/>
      <c r="N35" s="237"/>
      <c r="O35" s="237"/>
      <c r="P35" s="237"/>
      <c r="Q35" s="237"/>
      <c r="R35" s="238"/>
    </row>
    <row r="36" spans="1:18" ht="13.8" thickBot="1" x14ac:dyDescent="0.3">
      <c r="A36" s="240"/>
      <c r="B36" s="17"/>
      <c r="C36" s="39"/>
      <c r="D36" s="203"/>
      <c r="E36" s="204"/>
      <c r="F36" s="205"/>
      <c r="G36" s="226"/>
      <c r="H36" s="206"/>
      <c r="I36" s="207"/>
      <c r="J36" s="207"/>
      <c r="K36" s="207"/>
      <c r="L36" s="208"/>
      <c r="M36" s="209"/>
      <c r="N36" s="210"/>
      <c r="O36" s="210"/>
      <c r="P36" s="210"/>
      <c r="Q36" s="210"/>
      <c r="R36" s="211"/>
    </row>
    <row r="37" spans="1:18" ht="13.8" thickBot="1" x14ac:dyDescent="0.3">
      <c r="A37" s="18"/>
      <c r="B37" s="17"/>
      <c r="C37" s="18"/>
      <c r="D37" s="19"/>
      <c r="E37" s="19"/>
      <c r="F37" s="20"/>
      <c r="G37" s="19"/>
      <c r="H37" s="55"/>
      <c r="I37" s="21"/>
      <c r="J37" s="20"/>
      <c r="K37" s="56"/>
      <c r="L37" s="20"/>
      <c r="M37" s="22"/>
      <c r="N37" s="23"/>
      <c r="O37" s="22"/>
      <c r="P37" s="22"/>
      <c r="Q37" s="24"/>
      <c r="R37" s="21"/>
    </row>
    <row r="38" spans="1:18" ht="13.8" thickBot="1" x14ac:dyDescent="0.3">
      <c r="A38" s="25"/>
      <c r="B38" s="57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6"/>
      <c r="R38" s="25"/>
    </row>
    <row r="39" spans="1:18" ht="13.8" thickBot="1" x14ac:dyDescent="0.3">
      <c r="A39" s="58"/>
      <c r="B39" s="59"/>
      <c r="C39" s="60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8"/>
      <c r="O39" s="29"/>
      <c r="P39" s="29"/>
      <c r="Q39" s="29"/>
      <c r="R39" s="29"/>
    </row>
    <row r="40" spans="1:18" ht="13.8" thickBot="1" x14ac:dyDescent="0.3">
      <c r="A40" s="58"/>
      <c r="B40" s="59"/>
      <c r="C40" s="61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8"/>
      <c r="O40" s="29"/>
      <c r="P40" s="29"/>
      <c r="Q40" s="29"/>
      <c r="R40" s="29"/>
    </row>
    <row r="41" spans="1:18" ht="13.8" thickBot="1" x14ac:dyDescent="0.3">
      <c r="A41" s="58"/>
      <c r="B41" s="59"/>
      <c r="C41" s="62"/>
      <c r="D41" s="28"/>
      <c r="E41" s="28"/>
      <c r="F41" s="28"/>
      <c r="G41" s="28"/>
      <c r="H41" s="27"/>
      <c r="I41" s="27"/>
      <c r="J41" s="29"/>
      <c r="K41" s="29"/>
      <c r="L41" s="27"/>
      <c r="M41" s="29"/>
      <c r="N41" s="28"/>
      <c r="O41" s="29"/>
      <c r="P41" s="29"/>
      <c r="Q41" s="27"/>
      <c r="R41" s="29"/>
    </row>
    <row r="42" spans="1:18" ht="13.8" thickBot="1" x14ac:dyDescent="0.3">
      <c r="A42" s="58"/>
      <c r="B42" s="59"/>
      <c r="C42" s="61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8"/>
      <c r="O42" s="29"/>
      <c r="P42" s="29"/>
      <c r="Q42" s="29"/>
      <c r="R42" s="29"/>
    </row>
    <row r="43" spans="1:18" ht="13.8" thickBot="1" x14ac:dyDescent="0.3">
      <c r="A43" s="30"/>
      <c r="B43" s="31"/>
      <c r="C43" s="32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3"/>
      <c r="O43" s="34"/>
      <c r="P43" s="34"/>
      <c r="Q43" s="34"/>
      <c r="R43" s="34"/>
    </row>
    <row r="44" spans="1:18" ht="13.8" thickBot="1" x14ac:dyDescent="0.3">
      <c r="A44" s="25"/>
      <c r="B44" s="3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5"/>
      <c r="N44" s="25"/>
      <c r="O44" s="25"/>
      <c r="P44" s="25"/>
      <c r="Q44" s="26"/>
      <c r="R44" s="25"/>
    </row>
    <row r="45" spans="1:18" ht="13.8" thickBot="1" x14ac:dyDescent="0.3">
      <c r="A45" s="36"/>
      <c r="B45" s="37"/>
      <c r="C45" s="36"/>
      <c r="D45" s="38"/>
      <c r="E45" s="38"/>
      <c r="F45" s="38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40"/>
      <c r="R45" s="39"/>
    </row>
    <row r="46" spans="1:18" ht="13.8" thickBot="1" x14ac:dyDescent="0.3">
      <c r="A46" s="30"/>
      <c r="B46" s="2"/>
      <c r="C46" s="3"/>
      <c r="D46" s="3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8" thickBot="1" x14ac:dyDescent="0.3">
      <c r="A47" s="25"/>
      <c r="B47" s="63"/>
      <c r="C47" s="30"/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0"/>
      <c r="O47" s="30"/>
      <c r="P47" s="30"/>
      <c r="Q47" s="33"/>
      <c r="R47" s="30"/>
    </row>
    <row r="48" spans="1:18" ht="13.8" thickBot="1" x14ac:dyDescent="0.3">
      <c r="A48" s="64"/>
      <c r="B48" s="59"/>
      <c r="C48" s="61"/>
      <c r="D48" s="33"/>
      <c r="E48" s="33"/>
      <c r="F48" s="34"/>
      <c r="G48" s="34"/>
      <c r="H48" s="34"/>
      <c r="I48" s="33"/>
      <c r="J48" s="34"/>
      <c r="K48" s="34"/>
      <c r="L48" s="34"/>
      <c r="M48" s="34"/>
      <c r="N48" s="33"/>
      <c r="O48" s="34"/>
      <c r="P48" s="34"/>
      <c r="Q48" s="33"/>
      <c r="R48" s="34"/>
    </row>
    <row r="49" spans="1:18" ht="13.8" thickBot="1" x14ac:dyDescent="0.3">
      <c r="A49" s="64"/>
      <c r="B49" s="59"/>
      <c r="C49" s="61"/>
      <c r="D49" s="33"/>
      <c r="E49" s="33"/>
      <c r="F49" s="34"/>
      <c r="G49" s="34"/>
      <c r="H49" s="33"/>
      <c r="I49" s="33"/>
      <c r="J49" s="34"/>
      <c r="K49" s="34"/>
      <c r="L49" s="32"/>
      <c r="M49" s="34"/>
      <c r="N49" s="33"/>
      <c r="O49" s="34"/>
      <c r="P49" s="34"/>
      <c r="Q49" s="33"/>
      <c r="R49" s="34"/>
    </row>
    <row r="50" spans="1:18" ht="13.8" thickBot="1" x14ac:dyDescent="0.3">
      <c r="A50" s="64"/>
      <c r="B50" s="59"/>
      <c r="C50" s="61"/>
      <c r="D50" s="33"/>
      <c r="E50" s="33"/>
      <c r="F50" s="34"/>
      <c r="G50" s="34"/>
      <c r="H50" s="33"/>
      <c r="I50" s="33"/>
      <c r="J50" s="34"/>
      <c r="K50" s="34"/>
      <c r="L50" s="34"/>
      <c r="M50" s="34"/>
      <c r="N50" s="33"/>
      <c r="O50" s="34"/>
      <c r="P50" s="34"/>
      <c r="Q50" s="33"/>
      <c r="R50" s="34"/>
    </row>
    <row r="51" spans="1:18" ht="13.8" thickBot="1" x14ac:dyDescent="0.3">
      <c r="A51" s="64"/>
      <c r="B51" s="59"/>
      <c r="C51" s="61"/>
      <c r="D51" s="33"/>
      <c r="E51" s="33"/>
      <c r="F51" s="33"/>
      <c r="G51" s="33"/>
      <c r="H51" s="33"/>
      <c r="I51" s="33"/>
      <c r="J51" s="34"/>
      <c r="K51" s="34"/>
      <c r="L51" s="34"/>
      <c r="M51" s="34"/>
      <c r="N51" s="33"/>
      <c r="O51" s="34"/>
      <c r="P51" s="34"/>
      <c r="Q51" s="33"/>
      <c r="R51" s="34"/>
    </row>
    <row r="52" spans="1:18" ht="13.8" thickBot="1" x14ac:dyDescent="0.3">
      <c r="A52" s="64"/>
      <c r="B52" s="59"/>
      <c r="C52" s="61"/>
      <c r="D52" s="33"/>
      <c r="E52" s="33"/>
      <c r="F52" s="33"/>
      <c r="G52" s="34"/>
      <c r="H52" s="33"/>
      <c r="I52" s="33"/>
      <c r="J52" s="34"/>
      <c r="K52" s="34"/>
      <c r="L52" s="34"/>
      <c r="M52" s="34"/>
      <c r="N52" s="33"/>
      <c r="O52" s="34"/>
      <c r="P52" s="34"/>
      <c r="Q52" s="33"/>
      <c r="R52" s="34"/>
    </row>
    <row r="53" spans="1:18" ht="13.8" thickBot="1" x14ac:dyDescent="0.3">
      <c r="A53" s="65"/>
      <c r="B53" s="59"/>
      <c r="C53" s="61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3"/>
      <c r="O53" s="34"/>
      <c r="P53" s="34"/>
      <c r="Q53" s="33"/>
      <c r="R53" s="34"/>
    </row>
    <row r="54" spans="1:18" ht="13.8" thickBot="1" x14ac:dyDescent="0.3">
      <c r="A54" s="58"/>
      <c r="B54" s="59"/>
      <c r="C54" s="61"/>
      <c r="D54" s="33"/>
      <c r="E54" s="33"/>
      <c r="F54" s="33"/>
      <c r="G54" s="34"/>
      <c r="H54" s="33"/>
      <c r="I54" s="33"/>
      <c r="J54" s="34"/>
      <c r="K54" s="34"/>
      <c r="L54" s="34"/>
      <c r="M54" s="34"/>
      <c r="N54" s="33"/>
      <c r="O54" s="34"/>
      <c r="P54" s="34"/>
      <c r="Q54" s="33"/>
      <c r="R54" s="34"/>
    </row>
    <row r="55" spans="1:18" ht="13.8" thickBot="1" x14ac:dyDescent="0.3">
      <c r="A55" s="25"/>
      <c r="B55" s="41"/>
      <c r="C55" s="30"/>
      <c r="D55" s="33"/>
      <c r="E55" s="33"/>
      <c r="F55" s="33"/>
      <c r="G55" s="33"/>
      <c r="H55" s="33"/>
      <c r="I55" s="33"/>
      <c r="J55" s="33"/>
      <c r="K55" s="33"/>
      <c r="L55" s="33"/>
      <c r="M55" s="30"/>
      <c r="N55" s="30"/>
      <c r="O55" s="30"/>
      <c r="P55" s="30"/>
      <c r="Q55" s="33"/>
      <c r="R55" s="30"/>
    </row>
    <row r="56" spans="1:18" ht="13.8" thickBot="1" x14ac:dyDescent="0.3">
      <c r="A56" s="30"/>
      <c r="B56" s="41"/>
      <c r="C56" s="30"/>
      <c r="D56" s="33"/>
      <c r="E56" s="33"/>
      <c r="F56" s="33"/>
      <c r="G56" s="33"/>
      <c r="H56" s="33"/>
      <c r="I56" s="33"/>
      <c r="J56" s="33"/>
      <c r="K56" s="33"/>
      <c r="L56" s="33"/>
      <c r="M56" s="30"/>
      <c r="N56" s="30"/>
      <c r="O56" s="30"/>
      <c r="P56" s="30"/>
      <c r="Q56" s="33"/>
      <c r="R56" s="30"/>
    </row>
    <row r="57" spans="1:18" ht="13.8" thickBot="1" x14ac:dyDescent="0.3">
      <c r="A57" s="25"/>
      <c r="B57" s="41"/>
      <c r="C57" s="30"/>
      <c r="D57" s="33"/>
      <c r="E57" s="33"/>
      <c r="F57" s="33"/>
      <c r="G57" s="33"/>
      <c r="H57" s="33"/>
      <c r="I57" s="33"/>
      <c r="J57" s="33"/>
      <c r="K57" s="33"/>
      <c r="L57" s="33"/>
      <c r="M57" s="30"/>
      <c r="N57" s="30"/>
      <c r="O57" s="30"/>
      <c r="P57" s="30"/>
      <c r="Q57" s="33"/>
      <c r="R57" s="30"/>
    </row>
    <row r="58" spans="1:18" ht="13.8" thickBot="1" x14ac:dyDescent="0.3">
      <c r="A58" s="25"/>
      <c r="B58" s="41"/>
      <c r="C58" s="30"/>
      <c r="D58" s="33"/>
      <c r="E58" s="33"/>
      <c r="F58" s="34"/>
      <c r="G58" s="32"/>
      <c r="H58" s="32"/>
      <c r="I58" s="32"/>
      <c r="J58" s="32"/>
      <c r="K58" s="32"/>
      <c r="L58" s="32"/>
      <c r="M58" s="34"/>
      <c r="N58" s="33"/>
      <c r="O58" s="34"/>
      <c r="P58" s="32"/>
      <c r="Q58" s="32"/>
      <c r="R58" s="32"/>
    </row>
    <row r="59" spans="1:18" ht="14.4" thickBot="1" x14ac:dyDescent="0.35">
      <c r="A59" s="42"/>
      <c r="B59" s="6"/>
      <c r="C59" s="7"/>
      <c r="D59" s="7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4" thickBot="1" x14ac:dyDescent="0.35">
      <c r="A60" s="43"/>
      <c r="B60" s="6"/>
      <c r="C60" s="7"/>
      <c r="D60" s="7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8" thickBot="1" x14ac:dyDescent="0.3">
      <c r="A61" s="30"/>
      <c r="B61" s="2"/>
      <c r="C61" s="3"/>
      <c r="D61" s="3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8" thickBot="1" x14ac:dyDescent="0.3">
      <c r="A62" s="25"/>
      <c r="B62" s="44"/>
      <c r="C62" s="25"/>
      <c r="D62" s="28"/>
      <c r="E62" s="28"/>
      <c r="F62" s="28"/>
      <c r="G62" s="28"/>
      <c r="H62" s="28"/>
      <c r="I62" s="27"/>
      <c r="J62" s="29"/>
      <c r="K62" s="29"/>
      <c r="L62" s="29"/>
      <c r="M62" s="29"/>
      <c r="N62" s="28"/>
      <c r="O62" s="29"/>
      <c r="P62" s="29"/>
      <c r="Q62" s="28"/>
      <c r="R62" s="29"/>
    </row>
    <row r="63" spans="1:18" x14ac:dyDescent="0.25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</row>
    <row r="64" spans="1:18" x14ac:dyDescent="0.2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</row>
    <row r="65" spans="1:18" x14ac:dyDescent="0.25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16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6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A68" s="53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5">
      <c r="A69" s="16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3.8" thickBot="1" x14ac:dyDescent="0.3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3.8" thickBot="1" x14ac:dyDescent="0.3">
      <c r="A71" s="213"/>
      <c r="B71" s="47"/>
      <c r="C71" s="216"/>
      <c r="D71" s="218"/>
      <c r="E71" s="219"/>
      <c r="F71" s="220"/>
      <c r="G71" s="224"/>
      <c r="H71" s="227"/>
      <c r="I71" s="228"/>
      <c r="J71" s="228"/>
      <c r="K71" s="228"/>
      <c r="L71" s="229"/>
      <c r="M71" s="233"/>
      <c r="N71" s="234"/>
      <c r="O71" s="234"/>
      <c r="P71" s="234"/>
      <c r="Q71" s="234"/>
      <c r="R71" s="235"/>
    </row>
    <row r="72" spans="1:18" ht="13.8" thickBot="1" x14ac:dyDescent="0.3">
      <c r="A72" s="214"/>
      <c r="B72" s="47"/>
      <c r="C72" s="217"/>
      <c r="D72" s="221"/>
      <c r="E72" s="222"/>
      <c r="F72" s="223"/>
      <c r="G72" s="225"/>
      <c r="H72" s="230"/>
      <c r="I72" s="231"/>
      <c r="J72" s="231"/>
      <c r="K72" s="231"/>
      <c r="L72" s="232"/>
      <c r="M72" s="236"/>
      <c r="N72" s="237"/>
      <c r="O72" s="237"/>
      <c r="P72" s="237"/>
      <c r="Q72" s="237"/>
      <c r="R72" s="238"/>
    </row>
    <row r="73" spans="1:18" ht="13.8" thickBot="1" x14ac:dyDescent="0.3">
      <c r="A73" s="215"/>
      <c r="B73" s="17"/>
      <c r="C73" s="39"/>
      <c r="D73" s="203"/>
      <c r="E73" s="204"/>
      <c r="F73" s="205"/>
      <c r="G73" s="226"/>
      <c r="H73" s="206"/>
      <c r="I73" s="207"/>
      <c r="J73" s="207"/>
      <c r="K73" s="207"/>
      <c r="L73" s="208"/>
      <c r="M73" s="209"/>
      <c r="N73" s="210"/>
      <c r="O73" s="210"/>
      <c r="P73" s="210"/>
      <c r="Q73" s="210"/>
      <c r="R73" s="211"/>
    </row>
    <row r="74" spans="1:18" ht="13.8" thickBot="1" x14ac:dyDescent="0.3">
      <c r="A74" s="17"/>
      <c r="B74" s="17"/>
      <c r="C74" s="17"/>
      <c r="D74" s="45"/>
      <c r="E74" s="45"/>
      <c r="F74" s="46"/>
      <c r="G74" s="45"/>
      <c r="H74" s="66"/>
      <c r="I74" s="47"/>
      <c r="J74" s="46"/>
      <c r="K74" s="48"/>
      <c r="L74" s="46"/>
      <c r="M74" s="22"/>
      <c r="N74" s="23"/>
      <c r="O74" s="22"/>
      <c r="P74" s="22"/>
      <c r="Q74" s="24"/>
      <c r="R74" s="47"/>
    </row>
    <row r="75" spans="1:18" ht="13.8" thickBot="1" x14ac:dyDescent="0.3">
      <c r="A75" s="25"/>
      <c r="B75" s="57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6"/>
      <c r="R75" s="25"/>
    </row>
    <row r="76" spans="1:18" ht="13.8" thickBot="1" x14ac:dyDescent="0.3">
      <c r="A76" s="67"/>
      <c r="B76" s="59"/>
      <c r="C76" s="61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8"/>
      <c r="O76" s="29"/>
      <c r="P76" s="29"/>
      <c r="Q76" s="29"/>
      <c r="R76" s="29"/>
    </row>
    <row r="77" spans="1:18" ht="13.8" thickBot="1" x14ac:dyDescent="0.3">
      <c r="A77" s="67"/>
      <c r="B77" s="59"/>
      <c r="C77" s="61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8"/>
      <c r="O77" s="29"/>
      <c r="P77" s="29"/>
      <c r="Q77" s="29"/>
      <c r="R77" s="29"/>
    </row>
    <row r="78" spans="1:18" ht="13.8" thickBot="1" x14ac:dyDescent="0.3">
      <c r="A78" s="67"/>
      <c r="B78" s="59"/>
      <c r="C78" s="61"/>
      <c r="D78" s="28"/>
      <c r="E78" s="28"/>
      <c r="F78" s="28"/>
      <c r="G78" s="28"/>
      <c r="H78" s="27"/>
      <c r="I78" s="27"/>
      <c r="J78" s="29"/>
      <c r="K78" s="29"/>
      <c r="L78" s="27"/>
      <c r="M78" s="29"/>
      <c r="N78" s="28"/>
      <c r="O78" s="29"/>
      <c r="P78" s="29"/>
      <c r="Q78" s="27"/>
      <c r="R78" s="29"/>
    </row>
    <row r="79" spans="1:18" ht="13.8" thickBot="1" x14ac:dyDescent="0.3">
      <c r="A79" s="68"/>
      <c r="B79" s="59"/>
      <c r="C79" s="61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8"/>
      <c r="O79" s="29"/>
      <c r="P79" s="29"/>
      <c r="Q79" s="29"/>
      <c r="R79" s="29"/>
    </row>
    <row r="80" spans="1:18" ht="13.8" thickBot="1" x14ac:dyDescent="0.3">
      <c r="A80" s="30"/>
      <c r="B80" s="31"/>
      <c r="C80" s="32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3"/>
      <c r="O80" s="34"/>
      <c r="P80" s="34"/>
      <c r="Q80" s="34"/>
      <c r="R80" s="34"/>
    </row>
    <row r="81" spans="1:18" ht="13.8" thickBot="1" x14ac:dyDescent="0.3">
      <c r="A81" s="30"/>
      <c r="B81" s="31"/>
      <c r="C81" s="32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3"/>
      <c r="O81" s="34"/>
      <c r="P81" s="34"/>
      <c r="Q81" s="34"/>
      <c r="R81" s="34"/>
    </row>
    <row r="82" spans="1:18" ht="13.8" thickBot="1" x14ac:dyDescent="0.3">
      <c r="A82" s="25"/>
      <c r="B82" s="3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5"/>
      <c r="N82" s="25"/>
      <c r="O82" s="25"/>
      <c r="P82" s="25"/>
      <c r="Q82" s="26"/>
      <c r="R82" s="25"/>
    </row>
    <row r="83" spans="1:18" ht="13.8" thickBot="1" x14ac:dyDescent="0.3">
      <c r="A83" s="36"/>
      <c r="B83" s="37"/>
      <c r="C83" s="36"/>
      <c r="D83" s="38"/>
      <c r="E83" s="38"/>
      <c r="F83" s="38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40"/>
      <c r="R83" s="39"/>
    </row>
    <row r="84" spans="1:18" ht="13.8" thickBot="1" x14ac:dyDescent="0.3">
      <c r="A84" s="30"/>
      <c r="B84" s="2"/>
      <c r="C84" s="3"/>
      <c r="D84" s="3"/>
      <c r="E84" s="4"/>
      <c r="F84" s="4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8" thickBot="1" x14ac:dyDescent="0.3">
      <c r="A85" s="25"/>
      <c r="B85" s="63"/>
      <c r="C85" s="30"/>
      <c r="D85" s="33"/>
      <c r="E85" s="33"/>
      <c r="F85" s="33"/>
      <c r="G85" s="33"/>
      <c r="H85" s="33"/>
      <c r="I85" s="33"/>
      <c r="J85" s="33"/>
      <c r="K85" s="33"/>
      <c r="L85" s="33"/>
      <c r="M85" s="30"/>
      <c r="N85" s="30"/>
      <c r="O85" s="30"/>
      <c r="P85" s="30"/>
      <c r="Q85" s="33"/>
      <c r="R85" s="30"/>
    </row>
    <row r="86" spans="1:18" ht="13.8" thickBot="1" x14ac:dyDescent="0.3">
      <c r="A86" s="69"/>
      <c r="B86" s="59"/>
      <c r="C86" s="61"/>
      <c r="D86" s="33"/>
      <c r="E86" s="33"/>
      <c r="F86" s="34"/>
      <c r="G86" s="34"/>
      <c r="H86" s="34"/>
      <c r="I86" s="33"/>
      <c r="J86" s="34"/>
      <c r="K86" s="34"/>
      <c r="L86" s="34"/>
      <c r="M86" s="34"/>
      <c r="N86" s="33"/>
      <c r="O86" s="34"/>
      <c r="P86" s="34"/>
      <c r="Q86" s="33"/>
      <c r="R86" s="34"/>
    </row>
    <row r="87" spans="1:18" ht="13.8" thickBot="1" x14ac:dyDescent="0.3">
      <c r="A87" s="69"/>
      <c r="B87" s="59"/>
      <c r="C87" s="61"/>
      <c r="D87" s="33"/>
      <c r="E87" s="33"/>
      <c r="F87" s="34"/>
      <c r="G87" s="34"/>
      <c r="H87" s="33"/>
      <c r="I87" s="33"/>
      <c r="J87" s="34"/>
      <c r="K87" s="34"/>
      <c r="L87" s="32"/>
      <c r="M87" s="34"/>
      <c r="N87" s="33"/>
      <c r="O87" s="34"/>
      <c r="P87" s="34"/>
      <c r="Q87" s="33"/>
      <c r="R87" s="34"/>
    </row>
    <row r="88" spans="1:18" ht="13.8" thickBot="1" x14ac:dyDescent="0.3">
      <c r="A88" s="69"/>
      <c r="B88" s="59"/>
      <c r="C88" s="61"/>
      <c r="D88" s="33"/>
      <c r="E88" s="33"/>
      <c r="F88" s="34"/>
      <c r="G88" s="34"/>
      <c r="H88" s="33"/>
      <c r="I88" s="33"/>
      <c r="J88" s="34"/>
      <c r="K88" s="34"/>
      <c r="L88" s="34"/>
      <c r="M88" s="34"/>
      <c r="N88" s="33"/>
      <c r="O88" s="34"/>
      <c r="P88" s="34"/>
      <c r="Q88" s="33"/>
      <c r="R88" s="34"/>
    </row>
    <row r="89" spans="1:18" ht="13.8" thickBot="1" x14ac:dyDescent="0.3">
      <c r="A89" s="69"/>
      <c r="B89" s="59"/>
      <c r="C89" s="61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3"/>
      <c r="O89" s="34"/>
      <c r="P89" s="34"/>
      <c r="Q89" s="33"/>
      <c r="R89" s="34"/>
    </row>
    <row r="90" spans="1:18" ht="13.8" thickBot="1" x14ac:dyDescent="0.3">
      <c r="A90" s="69"/>
      <c r="B90" s="59"/>
      <c r="C90" s="61"/>
      <c r="D90" s="33"/>
      <c r="E90" s="33"/>
      <c r="F90" s="33"/>
      <c r="G90" s="34"/>
      <c r="H90" s="33"/>
      <c r="I90" s="33"/>
      <c r="J90" s="34"/>
      <c r="K90" s="34"/>
      <c r="L90" s="34"/>
      <c r="M90" s="34"/>
      <c r="N90" s="33"/>
      <c r="O90" s="34"/>
      <c r="P90" s="34"/>
      <c r="Q90" s="33"/>
      <c r="R90" s="34"/>
    </row>
    <row r="91" spans="1:18" ht="13.8" thickBot="1" x14ac:dyDescent="0.3">
      <c r="A91" s="65"/>
      <c r="B91" s="59"/>
      <c r="C91" s="61"/>
      <c r="D91" s="33"/>
      <c r="E91" s="33"/>
      <c r="F91" s="33"/>
      <c r="G91" s="33"/>
      <c r="H91" s="33"/>
      <c r="I91" s="33"/>
      <c r="J91" s="34"/>
      <c r="K91" s="34"/>
      <c r="L91" s="34"/>
      <c r="M91" s="34"/>
      <c r="N91" s="33"/>
      <c r="O91" s="34"/>
      <c r="P91" s="34"/>
      <c r="Q91" s="33"/>
      <c r="R91" s="34"/>
    </row>
    <row r="92" spans="1:18" ht="13.8" thickBot="1" x14ac:dyDescent="0.3">
      <c r="A92" s="70"/>
      <c r="B92" s="59"/>
      <c r="C92" s="61"/>
      <c r="D92" s="33"/>
      <c r="E92" s="33"/>
      <c r="F92" s="33"/>
      <c r="G92" s="34"/>
      <c r="H92" s="33"/>
      <c r="I92" s="33"/>
      <c r="J92" s="34"/>
      <c r="K92" s="34"/>
      <c r="L92" s="34"/>
      <c r="M92" s="34"/>
      <c r="N92" s="33"/>
      <c r="O92" s="34"/>
      <c r="P92" s="34"/>
      <c r="Q92" s="33"/>
      <c r="R92" s="34"/>
    </row>
    <row r="93" spans="1:18" ht="13.8" thickBot="1" x14ac:dyDescent="0.3">
      <c r="A93" s="25"/>
      <c r="B93" s="41"/>
      <c r="C93" s="30"/>
      <c r="D93" s="33"/>
      <c r="E93" s="33"/>
      <c r="F93" s="33"/>
      <c r="G93" s="33"/>
      <c r="H93" s="33"/>
      <c r="I93" s="33"/>
      <c r="J93" s="33"/>
      <c r="K93" s="33"/>
      <c r="L93" s="33"/>
      <c r="M93" s="30"/>
      <c r="N93" s="30"/>
      <c r="O93" s="30"/>
      <c r="P93" s="30"/>
      <c r="Q93" s="33"/>
      <c r="R93" s="30"/>
    </row>
    <row r="94" spans="1:18" ht="13.8" thickBot="1" x14ac:dyDescent="0.3">
      <c r="A94" s="30"/>
      <c r="B94" s="41"/>
      <c r="C94" s="30"/>
      <c r="D94" s="33"/>
      <c r="E94" s="33"/>
      <c r="F94" s="33"/>
      <c r="G94" s="33"/>
      <c r="H94" s="33"/>
      <c r="I94" s="33"/>
      <c r="J94" s="33"/>
      <c r="K94" s="33"/>
      <c r="L94" s="33"/>
      <c r="M94" s="30"/>
      <c r="N94" s="30"/>
      <c r="O94" s="30"/>
      <c r="P94" s="30"/>
      <c r="Q94" s="33"/>
      <c r="R94" s="30"/>
    </row>
    <row r="95" spans="1:18" ht="13.8" thickBot="1" x14ac:dyDescent="0.3">
      <c r="A95" s="25"/>
      <c r="B95" s="41"/>
      <c r="C95" s="30"/>
      <c r="D95" s="33"/>
      <c r="E95" s="33"/>
      <c r="F95" s="33"/>
      <c r="G95" s="33"/>
      <c r="H95" s="33"/>
      <c r="I95" s="33"/>
      <c r="J95" s="33"/>
      <c r="K95" s="33"/>
      <c r="L95" s="33"/>
      <c r="M95" s="30"/>
      <c r="N95" s="30"/>
      <c r="O95" s="30"/>
      <c r="P95" s="30"/>
      <c r="Q95" s="33"/>
      <c r="R95" s="30"/>
    </row>
    <row r="96" spans="1:18" ht="13.8" thickBot="1" x14ac:dyDescent="0.3">
      <c r="A96" s="25"/>
      <c r="B96" s="41"/>
      <c r="C96" s="30"/>
      <c r="D96" s="33"/>
      <c r="E96" s="33"/>
      <c r="F96" s="34"/>
      <c r="G96" s="32"/>
      <c r="H96" s="32"/>
      <c r="I96" s="32"/>
      <c r="J96" s="32"/>
      <c r="K96" s="32"/>
      <c r="L96" s="32"/>
      <c r="M96" s="34"/>
      <c r="N96" s="33"/>
      <c r="O96" s="34"/>
      <c r="P96" s="32"/>
      <c r="Q96" s="32"/>
      <c r="R96" s="32"/>
    </row>
    <row r="97" spans="1:18" ht="14.4" thickBot="1" x14ac:dyDescent="0.35">
      <c r="A97" s="42"/>
      <c r="B97" s="6"/>
      <c r="C97" s="7"/>
      <c r="D97" s="7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4.4" thickBot="1" x14ac:dyDescent="0.35">
      <c r="A98" s="43"/>
      <c r="B98" s="6"/>
      <c r="C98" s="7"/>
      <c r="D98" s="7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.8" thickBot="1" x14ac:dyDescent="0.3">
      <c r="A99" s="30"/>
      <c r="B99" s="2"/>
      <c r="C99" s="3"/>
      <c r="D99" s="3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3.8" thickBot="1" x14ac:dyDescent="0.3">
      <c r="A100" s="25"/>
      <c r="B100" s="44"/>
      <c r="C100" s="25"/>
      <c r="D100" s="28"/>
      <c r="E100" s="28"/>
      <c r="F100" s="28"/>
      <c r="G100" s="28"/>
      <c r="H100" s="28"/>
      <c r="I100" s="27"/>
      <c r="J100" s="29"/>
      <c r="K100" s="29"/>
      <c r="L100" s="29"/>
      <c r="M100" s="29"/>
      <c r="N100" s="28"/>
      <c r="O100" s="29"/>
      <c r="P100" s="29"/>
      <c r="Q100" s="28"/>
      <c r="R100" s="29"/>
    </row>
    <row r="101" spans="1:18" x14ac:dyDescent="0.25">
      <c r="A101" s="189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</row>
    <row r="102" spans="1:18" x14ac:dyDescent="0.2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</row>
    <row r="103" spans="1:18" x14ac:dyDescent="0.25">
      <c r="A103" s="53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25">
      <c r="A104" s="16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25">
      <c r="A105" s="53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25">
      <c r="A106" s="16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3.8" thickBot="1" x14ac:dyDescent="0.3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3.8" thickBot="1" x14ac:dyDescent="0.3">
      <c r="A108" s="213"/>
      <c r="B108" s="47"/>
      <c r="C108" s="216"/>
      <c r="D108" s="218"/>
      <c r="E108" s="219"/>
      <c r="F108" s="220"/>
      <c r="G108" s="224"/>
      <c r="H108" s="227"/>
      <c r="I108" s="228"/>
      <c r="J108" s="228"/>
      <c r="K108" s="228"/>
      <c r="L108" s="229"/>
      <c r="M108" s="233"/>
      <c r="N108" s="234"/>
      <c r="O108" s="234"/>
      <c r="P108" s="234"/>
      <c r="Q108" s="234"/>
      <c r="R108" s="235"/>
    </row>
    <row r="109" spans="1:18" ht="13.8" thickBot="1" x14ac:dyDescent="0.3">
      <c r="A109" s="214"/>
      <c r="B109" s="47"/>
      <c r="C109" s="217"/>
      <c r="D109" s="221"/>
      <c r="E109" s="222"/>
      <c r="F109" s="223"/>
      <c r="G109" s="225"/>
      <c r="H109" s="230"/>
      <c r="I109" s="231"/>
      <c r="J109" s="231"/>
      <c r="K109" s="231"/>
      <c r="L109" s="232"/>
      <c r="M109" s="236"/>
      <c r="N109" s="237"/>
      <c r="O109" s="237"/>
      <c r="P109" s="237"/>
      <c r="Q109" s="237"/>
      <c r="R109" s="238"/>
    </row>
    <row r="110" spans="1:18" ht="13.8" thickBot="1" x14ac:dyDescent="0.3">
      <c r="A110" s="215"/>
      <c r="B110" s="17"/>
      <c r="C110" s="39"/>
      <c r="D110" s="203"/>
      <c r="E110" s="204"/>
      <c r="F110" s="205"/>
      <c r="G110" s="226"/>
      <c r="H110" s="206"/>
      <c r="I110" s="207"/>
      <c r="J110" s="207"/>
      <c r="K110" s="207"/>
      <c r="L110" s="208"/>
      <c r="M110" s="209"/>
      <c r="N110" s="210"/>
      <c r="O110" s="210"/>
      <c r="P110" s="210"/>
      <c r="Q110" s="210"/>
      <c r="R110" s="211"/>
    </row>
    <row r="111" spans="1:18" ht="13.8" thickBot="1" x14ac:dyDescent="0.3">
      <c r="A111" s="17"/>
      <c r="B111" s="17"/>
      <c r="C111" s="17"/>
      <c r="D111" s="45"/>
      <c r="E111" s="45"/>
      <c r="F111" s="46"/>
      <c r="G111" s="45"/>
      <c r="H111" s="66"/>
      <c r="I111" s="47"/>
      <c r="J111" s="46"/>
      <c r="K111" s="48"/>
      <c r="L111" s="46"/>
      <c r="M111" s="22"/>
      <c r="N111" s="23"/>
      <c r="O111" s="22"/>
      <c r="P111" s="22"/>
      <c r="Q111" s="24"/>
      <c r="R111" s="47"/>
    </row>
    <row r="112" spans="1:18" ht="13.8" thickBot="1" x14ac:dyDescent="0.3">
      <c r="A112" s="25"/>
      <c r="B112" s="57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5"/>
      <c r="N112" s="25"/>
      <c r="O112" s="25"/>
      <c r="P112" s="25"/>
      <c r="Q112" s="26"/>
      <c r="R112" s="25"/>
    </row>
    <row r="113" spans="1:18" ht="13.8" thickBot="1" x14ac:dyDescent="0.3">
      <c r="A113" s="70"/>
      <c r="B113" s="59"/>
      <c r="C113" s="61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8"/>
      <c r="O113" s="29"/>
      <c r="P113" s="29"/>
      <c r="Q113" s="29"/>
      <c r="R113" s="29"/>
    </row>
    <row r="114" spans="1:18" ht="13.8" thickBot="1" x14ac:dyDescent="0.3">
      <c r="A114" s="70"/>
      <c r="B114" s="59"/>
      <c r="C114" s="61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8"/>
      <c r="O114" s="29"/>
      <c r="P114" s="29"/>
      <c r="Q114" s="29"/>
      <c r="R114" s="29"/>
    </row>
    <row r="115" spans="1:18" ht="13.8" thickBot="1" x14ac:dyDescent="0.3">
      <c r="A115" s="70"/>
      <c r="B115" s="59"/>
      <c r="C115" s="61"/>
      <c r="D115" s="28"/>
      <c r="E115" s="28"/>
      <c r="F115" s="28"/>
      <c r="G115" s="28"/>
      <c r="H115" s="27"/>
      <c r="I115" s="27"/>
      <c r="J115" s="29"/>
      <c r="K115" s="29"/>
      <c r="L115" s="27"/>
      <c r="M115" s="29"/>
      <c r="N115" s="28"/>
      <c r="O115" s="29"/>
      <c r="P115" s="29"/>
      <c r="Q115" s="27"/>
      <c r="R115" s="29"/>
    </row>
    <row r="116" spans="1:18" ht="13.8" thickBot="1" x14ac:dyDescent="0.3">
      <c r="A116" s="71"/>
      <c r="B116" s="72"/>
      <c r="C116" s="73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8"/>
      <c r="O116" s="29"/>
      <c r="P116" s="29"/>
      <c r="Q116" s="29"/>
      <c r="R116" s="29"/>
    </row>
    <row r="117" spans="1:18" ht="14.4" thickBot="1" x14ac:dyDescent="0.3">
      <c r="A117" s="74"/>
      <c r="B117" s="72"/>
      <c r="C117" s="7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3"/>
      <c r="O117" s="34"/>
      <c r="P117" s="34"/>
      <c r="Q117" s="34"/>
      <c r="R117" s="34"/>
    </row>
    <row r="118" spans="1:18" ht="13.8" thickBot="1" x14ac:dyDescent="0.3">
      <c r="A118" s="30"/>
      <c r="B118" s="31"/>
      <c r="C118" s="32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3"/>
      <c r="O118" s="34"/>
      <c r="P118" s="34"/>
      <c r="Q118" s="34"/>
      <c r="R118" s="34"/>
    </row>
    <row r="119" spans="1:18" ht="13.8" thickBot="1" x14ac:dyDescent="0.3">
      <c r="A119" s="25"/>
      <c r="B119" s="3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5"/>
      <c r="N119" s="25"/>
      <c r="O119" s="25"/>
      <c r="P119" s="25"/>
      <c r="Q119" s="26"/>
      <c r="R119" s="25"/>
    </row>
    <row r="120" spans="1:18" ht="13.8" thickBot="1" x14ac:dyDescent="0.3">
      <c r="A120" s="36"/>
      <c r="B120" s="37"/>
      <c r="C120" s="36"/>
      <c r="D120" s="38"/>
      <c r="E120" s="38"/>
      <c r="F120" s="38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40"/>
      <c r="R120" s="39"/>
    </row>
    <row r="121" spans="1:18" ht="13.8" thickBot="1" x14ac:dyDescent="0.3">
      <c r="A121" s="30"/>
      <c r="B121" s="2"/>
      <c r="C121" s="3"/>
      <c r="D121" s="3"/>
      <c r="E121" s="4"/>
      <c r="F121" s="4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3.8" thickBot="1" x14ac:dyDescent="0.3">
      <c r="A122" s="25"/>
      <c r="B122" s="63"/>
      <c r="C122" s="30"/>
      <c r="D122" s="33"/>
      <c r="E122" s="33"/>
      <c r="F122" s="33"/>
      <c r="G122" s="33"/>
      <c r="H122" s="33"/>
      <c r="I122" s="33"/>
      <c r="J122" s="33"/>
      <c r="K122" s="33"/>
      <c r="L122" s="33"/>
      <c r="M122" s="30"/>
      <c r="N122" s="30"/>
      <c r="O122" s="30"/>
      <c r="P122" s="30"/>
      <c r="Q122" s="33"/>
      <c r="R122" s="30"/>
    </row>
    <row r="123" spans="1:18" ht="13.8" thickBot="1" x14ac:dyDescent="0.3">
      <c r="A123" s="65"/>
      <c r="B123" s="72"/>
      <c r="C123" s="73"/>
      <c r="D123" s="33"/>
      <c r="E123" s="33"/>
      <c r="F123" s="34"/>
      <c r="G123" s="34"/>
      <c r="H123" s="34"/>
      <c r="I123" s="33"/>
      <c r="J123" s="34"/>
      <c r="K123" s="34"/>
      <c r="L123" s="34"/>
      <c r="M123" s="34"/>
      <c r="N123" s="33"/>
      <c r="O123" s="34"/>
      <c r="P123" s="34"/>
      <c r="Q123" s="33"/>
      <c r="R123" s="34"/>
    </row>
    <row r="124" spans="1:18" ht="13.8" thickBot="1" x14ac:dyDescent="0.3">
      <c r="A124" s="65"/>
      <c r="B124" s="72"/>
      <c r="C124" s="73"/>
      <c r="D124" s="33"/>
      <c r="E124" s="33"/>
      <c r="F124" s="34"/>
      <c r="G124" s="34"/>
      <c r="H124" s="33"/>
      <c r="I124" s="33"/>
      <c r="J124" s="34"/>
      <c r="K124" s="34"/>
      <c r="L124" s="32"/>
      <c r="M124" s="34"/>
      <c r="N124" s="33"/>
      <c r="O124" s="34"/>
      <c r="P124" s="34"/>
      <c r="Q124" s="33"/>
      <c r="R124" s="34"/>
    </row>
    <row r="125" spans="1:18" ht="13.8" thickBot="1" x14ac:dyDescent="0.3">
      <c r="A125" s="65"/>
      <c r="B125" s="72"/>
      <c r="C125" s="73"/>
      <c r="D125" s="33"/>
      <c r="E125" s="33"/>
      <c r="F125" s="34"/>
      <c r="G125" s="34"/>
      <c r="H125" s="33"/>
      <c r="I125" s="33"/>
      <c r="J125" s="34"/>
      <c r="K125" s="34"/>
      <c r="L125" s="34"/>
      <c r="M125" s="34"/>
      <c r="N125" s="33"/>
      <c r="O125" s="34"/>
      <c r="P125" s="34"/>
      <c r="Q125" s="33"/>
      <c r="R125" s="34"/>
    </row>
    <row r="126" spans="1:18" ht="13.8" thickBot="1" x14ac:dyDescent="0.3">
      <c r="A126" s="65"/>
      <c r="B126" s="72"/>
      <c r="C126" s="73"/>
      <c r="D126" s="33"/>
      <c r="E126" s="33"/>
      <c r="F126" s="33"/>
      <c r="G126" s="33"/>
      <c r="H126" s="33"/>
      <c r="I126" s="33"/>
      <c r="J126" s="34"/>
      <c r="K126" s="34"/>
      <c r="L126" s="34"/>
      <c r="M126" s="34"/>
      <c r="N126" s="33"/>
      <c r="O126" s="34"/>
      <c r="P126" s="34"/>
      <c r="Q126" s="33"/>
      <c r="R126" s="34"/>
    </row>
    <row r="127" spans="1:18" ht="13.8" thickBot="1" x14ac:dyDescent="0.3">
      <c r="A127" s="65"/>
      <c r="B127" s="72"/>
      <c r="C127" s="73"/>
      <c r="D127" s="33"/>
      <c r="E127" s="33"/>
      <c r="F127" s="33"/>
      <c r="G127" s="34"/>
      <c r="H127" s="33"/>
      <c r="I127" s="33"/>
      <c r="J127" s="34"/>
      <c r="K127" s="34"/>
      <c r="L127" s="34"/>
      <c r="M127" s="34"/>
      <c r="N127" s="33"/>
      <c r="O127" s="34"/>
      <c r="P127" s="34"/>
      <c r="Q127" s="33"/>
      <c r="R127" s="34"/>
    </row>
    <row r="128" spans="1:18" ht="13.8" thickBot="1" x14ac:dyDescent="0.3">
      <c r="A128" s="65"/>
      <c r="B128" s="72"/>
      <c r="C128" s="73"/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3"/>
      <c r="O128" s="34"/>
      <c r="P128" s="34"/>
      <c r="Q128" s="33"/>
      <c r="R128" s="34"/>
    </row>
    <row r="129" spans="1:18" ht="13.8" thickBot="1" x14ac:dyDescent="0.3">
      <c r="A129" s="25"/>
      <c r="B129" s="31"/>
      <c r="C129" s="32"/>
      <c r="D129" s="33"/>
      <c r="E129" s="33"/>
      <c r="F129" s="33"/>
      <c r="G129" s="34"/>
      <c r="H129" s="33"/>
      <c r="I129" s="33"/>
      <c r="J129" s="34"/>
      <c r="K129" s="34"/>
      <c r="L129" s="34"/>
      <c r="M129" s="34"/>
      <c r="N129" s="33"/>
      <c r="O129" s="34"/>
      <c r="P129" s="34"/>
      <c r="Q129" s="33"/>
      <c r="R129" s="34"/>
    </row>
    <row r="130" spans="1:18" ht="13.8" thickBot="1" x14ac:dyDescent="0.3">
      <c r="A130" s="25"/>
      <c r="B130" s="41"/>
      <c r="C130" s="30"/>
      <c r="D130" s="33"/>
      <c r="E130" s="33"/>
      <c r="F130" s="33"/>
      <c r="G130" s="33"/>
      <c r="H130" s="33"/>
      <c r="I130" s="33"/>
      <c r="J130" s="33"/>
      <c r="K130" s="33"/>
      <c r="L130" s="33"/>
      <c r="M130" s="30"/>
      <c r="N130" s="30"/>
      <c r="O130" s="30"/>
      <c r="P130" s="30"/>
      <c r="Q130" s="33"/>
      <c r="R130" s="30"/>
    </row>
    <row r="131" spans="1:18" ht="13.8" thickBot="1" x14ac:dyDescent="0.3">
      <c r="A131" s="30"/>
      <c r="B131" s="41"/>
      <c r="C131" s="30"/>
      <c r="D131" s="33"/>
      <c r="E131" s="33"/>
      <c r="F131" s="33"/>
      <c r="G131" s="33"/>
      <c r="H131" s="33"/>
      <c r="I131" s="33"/>
      <c r="J131" s="33"/>
      <c r="K131" s="33"/>
      <c r="L131" s="33"/>
      <c r="M131" s="30"/>
      <c r="N131" s="30"/>
      <c r="O131" s="30"/>
      <c r="P131" s="30"/>
      <c r="Q131" s="33"/>
      <c r="R131" s="30"/>
    </row>
    <row r="132" spans="1:18" ht="13.8" thickBot="1" x14ac:dyDescent="0.3">
      <c r="A132" s="25"/>
      <c r="B132" s="41"/>
      <c r="C132" s="30"/>
      <c r="D132" s="33"/>
      <c r="E132" s="33"/>
      <c r="F132" s="33"/>
      <c r="G132" s="33"/>
      <c r="H132" s="33"/>
      <c r="I132" s="33"/>
      <c r="J132" s="33"/>
      <c r="K132" s="33"/>
      <c r="L132" s="33"/>
      <c r="M132" s="30"/>
      <c r="N132" s="30"/>
      <c r="O132" s="30"/>
      <c r="P132" s="30"/>
      <c r="Q132" s="33"/>
      <c r="R132" s="30"/>
    </row>
    <row r="133" spans="1:18" ht="13.8" thickBot="1" x14ac:dyDescent="0.3">
      <c r="A133" s="25"/>
      <c r="B133" s="41"/>
      <c r="C133" s="30"/>
      <c r="D133" s="33"/>
      <c r="E133" s="33"/>
      <c r="F133" s="34"/>
      <c r="G133" s="32"/>
      <c r="H133" s="32"/>
      <c r="I133" s="32"/>
      <c r="J133" s="32"/>
      <c r="K133" s="32"/>
      <c r="L133" s="32"/>
      <c r="M133" s="34"/>
      <c r="N133" s="33"/>
      <c r="O133" s="34"/>
      <c r="P133" s="32"/>
      <c r="Q133" s="32"/>
      <c r="R133" s="32"/>
    </row>
    <row r="134" spans="1:18" ht="14.4" thickBot="1" x14ac:dyDescent="0.35">
      <c r="A134" s="42"/>
      <c r="B134" s="6"/>
      <c r="C134" s="7"/>
      <c r="D134" s="7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4" thickBot="1" x14ac:dyDescent="0.35">
      <c r="A135" s="43"/>
      <c r="B135" s="6"/>
      <c r="C135" s="7"/>
      <c r="D135" s="7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4" thickBot="1" x14ac:dyDescent="0.35">
      <c r="A136" s="43"/>
      <c r="B136" s="6"/>
      <c r="C136" s="7"/>
      <c r="D136" s="7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.8" thickBot="1" x14ac:dyDescent="0.3">
      <c r="A137" s="25"/>
      <c r="B137" s="44"/>
      <c r="C137" s="25"/>
      <c r="D137" s="28"/>
      <c r="E137" s="28"/>
      <c r="F137" s="28"/>
      <c r="G137" s="28"/>
      <c r="H137" s="28"/>
      <c r="I137" s="27"/>
      <c r="J137" s="29"/>
      <c r="K137" s="29"/>
      <c r="L137" s="29"/>
      <c r="M137" s="29"/>
      <c r="N137" s="28"/>
      <c r="O137" s="29"/>
      <c r="P137" s="29"/>
      <c r="Q137" s="28"/>
      <c r="R137" s="29"/>
    </row>
    <row r="138" spans="1:18" x14ac:dyDescent="0.25">
      <c r="A138" s="212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</row>
    <row r="139" spans="1:18" x14ac:dyDescent="0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x14ac:dyDescent="0.25">
      <c r="A140" s="53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25">
      <c r="A141" s="16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25">
      <c r="A142" s="53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25">
      <c r="A143" s="16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3.8" thickBot="1" x14ac:dyDescent="0.3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3.8" thickBot="1" x14ac:dyDescent="0.3">
      <c r="A145" s="213"/>
      <c r="B145" s="47"/>
      <c r="C145" s="216"/>
      <c r="D145" s="218"/>
      <c r="E145" s="219"/>
      <c r="F145" s="220"/>
      <c r="G145" s="224"/>
      <c r="H145" s="227"/>
      <c r="I145" s="228"/>
      <c r="J145" s="228"/>
      <c r="K145" s="228"/>
      <c r="L145" s="229"/>
      <c r="M145" s="233"/>
      <c r="N145" s="234"/>
      <c r="O145" s="234"/>
      <c r="P145" s="234"/>
      <c r="Q145" s="234"/>
      <c r="R145" s="235"/>
    </row>
    <row r="146" spans="1:18" ht="13.8" thickBot="1" x14ac:dyDescent="0.3">
      <c r="A146" s="214"/>
      <c r="B146" s="47"/>
      <c r="C146" s="217"/>
      <c r="D146" s="221"/>
      <c r="E146" s="222"/>
      <c r="F146" s="223"/>
      <c r="G146" s="225"/>
      <c r="H146" s="230"/>
      <c r="I146" s="231"/>
      <c r="J146" s="231"/>
      <c r="K146" s="231"/>
      <c r="L146" s="232"/>
      <c r="M146" s="236"/>
      <c r="N146" s="237"/>
      <c r="O146" s="237"/>
      <c r="P146" s="237"/>
      <c r="Q146" s="237"/>
      <c r="R146" s="238"/>
    </row>
    <row r="147" spans="1:18" ht="13.8" thickBot="1" x14ac:dyDescent="0.3">
      <c r="A147" s="215"/>
      <c r="B147" s="17"/>
      <c r="C147" s="39"/>
      <c r="D147" s="203"/>
      <c r="E147" s="204"/>
      <c r="F147" s="205"/>
      <c r="G147" s="226"/>
      <c r="H147" s="206"/>
      <c r="I147" s="207"/>
      <c r="J147" s="207"/>
      <c r="K147" s="207"/>
      <c r="L147" s="208"/>
      <c r="M147" s="209"/>
      <c r="N147" s="210"/>
      <c r="O147" s="210"/>
      <c r="P147" s="210"/>
      <c r="Q147" s="210"/>
      <c r="R147" s="211"/>
    </row>
    <row r="148" spans="1:18" ht="13.8" thickBot="1" x14ac:dyDescent="0.3">
      <c r="A148" s="17"/>
      <c r="B148" s="17"/>
      <c r="C148" s="17"/>
      <c r="D148" s="45"/>
      <c r="E148" s="45"/>
      <c r="F148" s="46"/>
      <c r="G148" s="45"/>
      <c r="H148" s="66"/>
      <c r="I148" s="47"/>
      <c r="J148" s="46"/>
      <c r="K148" s="48"/>
      <c r="L148" s="46"/>
      <c r="M148" s="22"/>
      <c r="N148" s="23"/>
      <c r="O148" s="22"/>
      <c r="P148" s="22"/>
      <c r="Q148" s="24"/>
      <c r="R148" s="47"/>
    </row>
    <row r="149" spans="1:18" ht="13.8" thickBot="1" x14ac:dyDescent="0.3">
      <c r="A149" s="25"/>
      <c r="B149" s="57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5"/>
      <c r="N149" s="25"/>
      <c r="O149" s="25"/>
      <c r="P149" s="25"/>
      <c r="Q149" s="26"/>
      <c r="R149" s="25"/>
    </row>
    <row r="150" spans="1:18" ht="13.8" thickBot="1" x14ac:dyDescent="0.3">
      <c r="A150" s="70"/>
      <c r="B150" s="59"/>
      <c r="C150" s="61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8"/>
      <c r="O150" s="29"/>
      <c r="P150" s="29"/>
      <c r="Q150" s="29"/>
      <c r="R150" s="29"/>
    </row>
    <row r="151" spans="1:18" ht="13.8" thickBot="1" x14ac:dyDescent="0.3">
      <c r="A151" s="70"/>
      <c r="B151" s="59"/>
      <c r="C151" s="61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8"/>
      <c r="O151" s="29"/>
      <c r="P151" s="29"/>
      <c r="Q151" s="29"/>
      <c r="R151" s="29"/>
    </row>
    <row r="152" spans="1:18" ht="13.8" thickBot="1" x14ac:dyDescent="0.3">
      <c r="A152" s="70"/>
      <c r="B152" s="59"/>
      <c r="C152" s="61"/>
      <c r="D152" s="28"/>
      <c r="E152" s="28"/>
      <c r="F152" s="28"/>
      <c r="G152" s="28"/>
      <c r="H152" s="27"/>
      <c r="I152" s="27"/>
      <c r="J152" s="29"/>
      <c r="K152" s="29"/>
      <c r="L152" s="27"/>
      <c r="M152" s="29"/>
      <c r="N152" s="28"/>
      <c r="O152" s="29"/>
      <c r="P152" s="29"/>
      <c r="Q152" s="27"/>
      <c r="R152" s="29"/>
    </row>
    <row r="153" spans="1:18" ht="13.8" thickBot="1" x14ac:dyDescent="0.3">
      <c r="A153" s="70"/>
      <c r="B153" s="59"/>
      <c r="C153" s="61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8"/>
      <c r="O153" s="29"/>
      <c r="P153" s="29"/>
      <c r="Q153" s="29"/>
      <c r="R153" s="29"/>
    </row>
    <row r="154" spans="1:18" ht="13.8" thickBot="1" x14ac:dyDescent="0.3">
      <c r="A154" s="70"/>
      <c r="B154" s="59"/>
      <c r="C154" s="61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3"/>
      <c r="O154" s="34"/>
      <c r="P154" s="34"/>
      <c r="Q154" s="34"/>
      <c r="R154" s="34"/>
    </row>
    <row r="155" spans="1:18" ht="13.8" thickBot="1" x14ac:dyDescent="0.3">
      <c r="A155" s="30"/>
      <c r="B155" s="31"/>
      <c r="C155" s="32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3"/>
      <c r="O155" s="34"/>
      <c r="P155" s="34"/>
      <c r="Q155" s="34"/>
      <c r="R155" s="34"/>
    </row>
    <row r="156" spans="1:18" ht="13.8" thickBot="1" x14ac:dyDescent="0.3">
      <c r="A156" s="25"/>
      <c r="B156" s="3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5"/>
      <c r="N156" s="25"/>
      <c r="O156" s="25"/>
      <c r="P156" s="25"/>
      <c r="Q156" s="26"/>
      <c r="R156" s="25"/>
    </row>
    <row r="157" spans="1:18" ht="13.8" thickBot="1" x14ac:dyDescent="0.3">
      <c r="A157" s="36"/>
      <c r="B157" s="37"/>
      <c r="C157" s="36"/>
      <c r="D157" s="38"/>
      <c r="E157" s="38"/>
      <c r="F157" s="38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40"/>
      <c r="R157" s="39"/>
    </row>
    <row r="158" spans="1:18" ht="13.8" thickBot="1" x14ac:dyDescent="0.3">
      <c r="A158" s="30"/>
      <c r="B158" s="2"/>
      <c r="C158" s="3"/>
      <c r="D158" s="3"/>
      <c r="E158" s="4"/>
      <c r="F158" s="4"/>
      <c r="G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3.8" thickBot="1" x14ac:dyDescent="0.3">
      <c r="A159" s="25"/>
      <c r="B159" s="63"/>
      <c r="C159" s="30"/>
      <c r="D159" s="33"/>
      <c r="E159" s="33"/>
      <c r="F159" s="33"/>
      <c r="G159" s="33"/>
      <c r="H159" s="33"/>
      <c r="I159" s="33"/>
      <c r="J159" s="33"/>
      <c r="K159" s="33"/>
      <c r="L159" s="33"/>
      <c r="M159" s="30"/>
      <c r="N159" s="30"/>
      <c r="O159" s="30"/>
      <c r="P159" s="30"/>
      <c r="Q159" s="33"/>
      <c r="R159" s="30"/>
    </row>
    <row r="160" spans="1:18" ht="13.8" thickBot="1" x14ac:dyDescent="0.3">
      <c r="A160" s="61"/>
      <c r="B160" s="59"/>
      <c r="C160" s="61"/>
      <c r="D160" s="33"/>
      <c r="E160" s="33"/>
      <c r="F160" s="34"/>
      <c r="G160" s="34"/>
      <c r="H160" s="34"/>
      <c r="I160" s="33"/>
      <c r="J160" s="34"/>
      <c r="K160" s="34"/>
      <c r="L160" s="34"/>
      <c r="M160" s="34"/>
      <c r="N160" s="33"/>
      <c r="O160" s="34"/>
      <c r="P160" s="34"/>
      <c r="Q160" s="33"/>
      <c r="R160" s="34"/>
    </row>
    <row r="161" spans="1:18" ht="13.8" thickBot="1" x14ac:dyDescent="0.3">
      <c r="A161" s="61"/>
      <c r="B161" s="59"/>
      <c r="C161" s="61"/>
      <c r="D161" s="33"/>
      <c r="E161" s="33"/>
      <c r="F161" s="34"/>
      <c r="G161" s="34"/>
      <c r="H161" s="33"/>
      <c r="I161" s="33"/>
      <c r="J161" s="34"/>
      <c r="K161" s="34"/>
      <c r="L161" s="32"/>
      <c r="M161" s="34"/>
      <c r="N161" s="33"/>
      <c r="O161" s="34"/>
      <c r="P161" s="34"/>
      <c r="Q161" s="33"/>
      <c r="R161" s="34"/>
    </row>
    <row r="162" spans="1:18" ht="13.8" thickBot="1" x14ac:dyDescent="0.3">
      <c r="A162" s="61"/>
      <c r="B162" s="59"/>
      <c r="C162" s="61"/>
      <c r="D162" s="33"/>
      <c r="E162" s="33"/>
      <c r="F162" s="34"/>
      <c r="G162" s="34"/>
      <c r="H162" s="33"/>
      <c r="I162" s="33"/>
      <c r="J162" s="34"/>
      <c r="K162" s="34"/>
      <c r="L162" s="34"/>
      <c r="M162" s="34"/>
      <c r="N162" s="33"/>
      <c r="O162" s="34"/>
      <c r="P162" s="34"/>
      <c r="Q162" s="33"/>
      <c r="R162" s="34"/>
    </row>
    <row r="163" spans="1:18" ht="13.8" thickBot="1" x14ac:dyDescent="0.3">
      <c r="A163" s="61"/>
      <c r="B163" s="59"/>
      <c r="C163" s="61"/>
      <c r="D163" s="33"/>
      <c r="E163" s="33"/>
      <c r="F163" s="33"/>
      <c r="G163" s="33"/>
      <c r="H163" s="33"/>
      <c r="I163" s="33"/>
      <c r="J163" s="34"/>
      <c r="K163" s="34"/>
      <c r="L163" s="34"/>
      <c r="M163" s="34"/>
      <c r="N163" s="33"/>
      <c r="O163" s="34"/>
      <c r="P163" s="34"/>
      <c r="Q163" s="33"/>
      <c r="R163" s="34"/>
    </row>
    <row r="164" spans="1:18" ht="13.8" thickBot="1" x14ac:dyDescent="0.3">
      <c r="A164" s="73"/>
      <c r="B164" s="59"/>
      <c r="C164" s="61"/>
      <c r="D164" s="33"/>
      <c r="E164" s="33"/>
      <c r="F164" s="33"/>
      <c r="G164" s="34"/>
      <c r="H164" s="33"/>
      <c r="I164" s="33"/>
      <c r="J164" s="34"/>
      <c r="K164" s="34"/>
      <c r="L164" s="34"/>
      <c r="M164" s="34"/>
      <c r="N164" s="33"/>
      <c r="O164" s="34"/>
      <c r="P164" s="34"/>
      <c r="Q164" s="33"/>
      <c r="R164" s="34"/>
    </row>
    <row r="165" spans="1:18" ht="13.8" thickBot="1" x14ac:dyDescent="0.3">
      <c r="A165" s="61"/>
      <c r="B165" s="59"/>
      <c r="C165" s="61"/>
      <c r="D165" s="33"/>
      <c r="E165" s="33"/>
      <c r="F165" s="33"/>
      <c r="G165" s="33"/>
      <c r="H165" s="33"/>
      <c r="I165" s="33"/>
      <c r="J165" s="34"/>
      <c r="K165" s="34"/>
      <c r="L165" s="34"/>
      <c r="M165" s="34"/>
      <c r="N165" s="33"/>
      <c r="O165" s="34"/>
      <c r="P165" s="34"/>
      <c r="Q165" s="33"/>
      <c r="R165" s="34"/>
    </row>
    <row r="166" spans="1:18" ht="13.8" thickBot="1" x14ac:dyDescent="0.3">
      <c r="A166" s="61"/>
      <c r="B166" s="59"/>
      <c r="C166" s="61"/>
      <c r="D166" s="33"/>
      <c r="E166" s="33"/>
      <c r="F166" s="33"/>
      <c r="G166" s="34"/>
      <c r="H166" s="33"/>
      <c r="I166" s="33"/>
      <c r="J166" s="34"/>
      <c r="K166" s="34"/>
      <c r="L166" s="34"/>
      <c r="M166" s="34"/>
      <c r="N166" s="33"/>
      <c r="O166" s="34"/>
      <c r="P166" s="34"/>
      <c r="Q166" s="33"/>
      <c r="R166" s="34"/>
    </row>
    <row r="167" spans="1:18" ht="13.8" thickBot="1" x14ac:dyDescent="0.3">
      <c r="A167" s="25"/>
      <c r="B167" s="41"/>
      <c r="C167" s="30"/>
      <c r="D167" s="33"/>
      <c r="E167" s="33"/>
      <c r="F167" s="33"/>
      <c r="G167" s="33"/>
      <c r="H167" s="33"/>
      <c r="I167" s="33"/>
      <c r="J167" s="33"/>
      <c r="K167" s="33"/>
      <c r="L167" s="33"/>
      <c r="M167" s="30"/>
      <c r="N167" s="30"/>
      <c r="O167" s="30"/>
      <c r="P167" s="30"/>
      <c r="Q167" s="33"/>
      <c r="R167" s="30"/>
    </row>
    <row r="168" spans="1:18" ht="13.8" thickBot="1" x14ac:dyDescent="0.3">
      <c r="A168" s="30"/>
      <c r="B168" s="41"/>
      <c r="C168" s="30"/>
      <c r="D168" s="33"/>
      <c r="E168" s="33"/>
      <c r="F168" s="33"/>
      <c r="G168" s="33"/>
      <c r="H168" s="33"/>
      <c r="I168" s="33"/>
      <c r="J168" s="33"/>
      <c r="K168" s="33"/>
      <c r="L168" s="33"/>
      <c r="M168" s="30"/>
      <c r="N168" s="30"/>
      <c r="O168" s="30"/>
      <c r="P168" s="30"/>
      <c r="Q168" s="33"/>
      <c r="R168" s="30"/>
    </row>
    <row r="169" spans="1:18" ht="13.8" thickBot="1" x14ac:dyDescent="0.3">
      <c r="A169" s="30"/>
      <c r="B169" s="41"/>
      <c r="C169" s="30"/>
      <c r="D169" s="33"/>
      <c r="E169" s="33"/>
      <c r="F169" s="33"/>
      <c r="G169" s="33"/>
      <c r="H169" s="33"/>
      <c r="I169" s="33"/>
      <c r="J169" s="33"/>
      <c r="K169" s="33"/>
      <c r="L169" s="33"/>
      <c r="M169" s="30"/>
      <c r="N169" s="30"/>
      <c r="O169" s="30"/>
      <c r="P169" s="30"/>
      <c r="Q169" s="33"/>
      <c r="R169" s="30"/>
    </row>
    <row r="170" spans="1:18" ht="13.8" thickBot="1" x14ac:dyDescent="0.3">
      <c r="A170" s="25"/>
      <c r="B170" s="41"/>
      <c r="C170" s="30"/>
      <c r="D170" s="33"/>
      <c r="E170" s="33"/>
      <c r="F170" s="33"/>
      <c r="G170" s="33"/>
      <c r="H170" s="33"/>
      <c r="I170" s="33"/>
      <c r="J170" s="33"/>
      <c r="K170" s="33"/>
      <c r="L170" s="33"/>
      <c r="M170" s="30"/>
      <c r="N170" s="30"/>
      <c r="O170" s="30"/>
      <c r="P170" s="30"/>
      <c r="Q170" s="33"/>
      <c r="R170" s="30"/>
    </row>
    <row r="171" spans="1:18" ht="13.8" thickBot="1" x14ac:dyDescent="0.3">
      <c r="A171" s="25"/>
      <c r="B171" s="41"/>
      <c r="C171" s="30"/>
      <c r="D171" s="33"/>
      <c r="E171" s="33"/>
      <c r="F171" s="34"/>
      <c r="G171" s="32"/>
      <c r="H171" s="32"/>
      <c r="I171" s="32"/>
      <c r="J171" s="32"/>
      <c r="K171" s="32"/>
      <c r="L171" s="32"/>
      <c r="M171" s="34"/>
      <c r="N171" s="33"/>
      <c r="O171" s="34"/>
      <c r="P171" s="32"/>
      <c r="Q171" s="32"/>
      <c r="R171" s="32"/>
    </row>
    <row r="172" spans="1:18" ht="14.4" thickBot="1" x14ac:dyDescent="0.35">
      <c r="A172" s="42"/>
      <c r="B172" s="6"/>
      <c r="C172" s="7"/>
      <c r="D172" s="7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4" thickBot="1" x14ac:dyDescent="0.35">
      <c r="A173" s="43"/>
      <c r="B173" s="6"/>
      <c r="C173" s="7"/>
      <c r="D173" s="7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.8" thickBot="1" x14ac:dyDescent="0.3">
      <c r="A174" s="30"/>
      <c r="B174" s="2"/>
      <c r="C174" s="3"/>
      <c r="D174" s="3"/>
      <c r="E174" s="4"/>
      <c r="F174" s="4"/>
      <c r="G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3.8" thickBot="1" x14ac:dyDescent="0.3">
      <c r="A175" s="25"/>
      <c r="B175" s="44"/>
      <c r="C175" s="25"/>
      <c r="D175" s="28"/>
      <c r="E175" s="28"/>
      <c r="F175" s="28"/>
      <c r="G175" s="28"/>
      <c r="H175" s="28"/>
      <c r="I175" s="27"/>
      <c r="J175" s="29"/>
      <c r="K175" s="29"/>
      <c r="L175" s="29"/>
      <c r="M175" s="29"/>
      <c r="N175" s="28"/>
      <c r="O175" s="29"/>
      <c r="P175" s="29"/>
      <c r="Q175" s="28"/>
      <c r="R175" s="29"/>
    </row>
    <row r="176" spans="1:18" x14ac:dyDescent="0.25">
      <c r="A176" s="212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</row>
    <row r="177" spans="1:18" x14ac:dyDescent="0.25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</row>
    <row r="178" spans="1:18" x14ac:dyDescent="0.25">
      <c r="A178" s="53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25">
      <c r="A179" s="16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25">
      <c r="A180" s="53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25">
      <c r="A181" s="16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3.8" thickBot="1" x14ac:dyDescent="0.3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3.8" thickBot="1" x14ac:dyDescent="0.3">
      <c r="A183" s="213"/>
      <c r="B183" s="47"/>
      <c r="C183" s="216"/>
      <c r="D183" s="218"/>
      <c r="E183" s="219"/>
      <c r="F183" s="220"/>
      <c r="G183" s="224"/>
      <c r="H183" s="227"/>
      <c r="I183" s="228"/>
      <c r="J183" s="228"/>
      <c r="K183" s="228"/>
      <c r="L183" s="229"/>
      <c r="M183" s="233"/>
      <c r="N183" s="234"/>
      <c r="O183" s="234"/>
      <c r="P183" s="234"/>
      <c r="Q183" s="234"/>
      <c r="R183" s="235"/>
    </row>
    <row r="184" spans="1:18" ht="13.8" thickBot="1" x14ac:dyDescent="0.3">
      <c r="A184" s="214"/>
      <c r="B184" s="47"/>
      <c r="C184" s="217"/>
      <c r="D184" s="221"/>
      <c r="E184" s="222"/>
      <c r="F184" s="223"/>
      <c r="G184" s="225"/>
      <c r="H184" s="230"/>
      <c r="I184" s="231"/>
      <c r="J184" s="231"/>
      <c r="K184" s="231"/>
      <c r="L184" s="232"/>
      <c r="M184" s="236"/>
      <c r="N184" s="237"/>
      <c r="O184" s="237"/>
      <c r="P184" s="237"/>
      <c r="Q184" s="237"/>
      <c r="R184" s="238"/>
    </row>
    <row r="185" spans="1:18" ht="13.8" thickBot="1" x14ac:dyDescent="0.3">
      <c r="A185" s="215"/>
      <c r="B185" s="17"/>
      <c r="C185" s="39"/>
      <c r="D185" s="203"/>
      <c r="E185" s="204"/>
      <c r="F185" s="205"/>
      <c r="G185" s="226"/>
      <c r="H185" s="206"/>
      <c r="I185" s="207"/>
      <c r="J185" s="207"/>
      <c r="K185" s="207"/>
      <c r="L185" s="208"/>
      <c r="M185" s="209"/>
      <c r="N185" s="210"/>
      <c r="O185" s="210"/>
      <c r="P185" s="210"/>
      <c r="Q185" s="210"/>
      <c r="R185" s="211"/>
    </row>
    <row r="186" spans="1:18" ht="13.8" thickBot="1" x14ac:dyDescent="0.3">
      <c r="A186" s="17"/>
      <c r="B186" s="17"/>
      <c r="C186" s="17"/>
      <c r="D186" s="45"/>
      <c r="E186" s="45"/>
      <c r="F186" s="46"/>
      <c r="G186" s="45"/>
      <c r="H186" s="66"/>
      <c r="I186" s="47"/>
      <c r="J186" s="46"/>
      <c r="K186" s="48"/>
      <c r="L186" s="46"/>
      <c r="M186" s="22"/>
      <c r="N186" s="23"/>
      <c r="O186" s="22"/>
      <c r="P186" s="22"/>
      <c r="Q186" s="24"/>
      <c r="R186" s="47"/>
    </row>
    <row r="187" spans="1:18" ht="13.8" thickBot="1" x14ac:dyDescent="0.3">
      <c r="A187" s="25"/>
      <c r="B187" s="57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5"/>
      <c r="N187" s="25"/>
      <c r="O187" s="25"/>
      <c r="P187" s="25"/>
      <c r="Q187" s="26"/>
      <c r="R187" s="25"/>
    </row>
    <row r="188" spans="1:18" ht="13.8" thickBot="1" x14ac:dyDescent="0.3">
      <c r="A188" s="73"/>
      <c r="B188" s="72"/>
      <c r="C188" s="73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8"/>
      <c r="O188" s="29"/>
      <c r="P188" s="29"/>
      <c r="Q188" s="29"/>
      <c r="R188" s="29"/>
    </row>
    <row r="189" spans="1:18" ht="13.8" thickBot="1" x14ac:dyDescent="0.3">
      <c r="A189" s="73"/>
      <c r="B189" s="72"/>
      <c r="C189" s="73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8"/>
      <c r="O189" s="29"/>
      <c r="P189" s="29"/>
      <c r="Q189" s="29"/>
      <c r="R189" s="29"/>
    </row>
    <row r="190" spans="1:18" ht="13.8" thickBot="1" x14ac:dyDescent="0.3">
      <c r="A190" s="73"/>
      <c r="B190" s="72"/>
      <c r="C190" s="73"/>
      <c r="D190" s="28"/>
      <c r="E190" s="28"/>
      <c r="F190" s="28"/>
      <c r="G190" s="28"/>
      <c r="H190" s="27"/>
      <c r="I190" s="27"/>
      <c r="J190" s="29"/>
      <c r="K190" s="29"/>
      <c r="L190" s="27"/>
      <c r="M190" s="29"/>
      <c r="N190" s="28"/>
      <c r="O190" s="29"/>
      <c r="P190" s="29"/>
      <c r="Q190" s="27"/>
      <c r="R190" s="29"/>
    </row>
    <row r="191" spans="1:18" ht="13.8" thickBot="1" x14ac:dyDescent="0.3">
      <c r="A191" s="73"/>
      <c r="B191" s="72"/>
      <c r="C191" s="73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8"/>
      <c r="O191" s="29"/>
      <c r="P191" s="29"/>
      <c r="Q191" s="29"/>
      <c r="R191" s="29"/>
    </row>
    <row r="192" spans="1:18" ht="13.8" thickBot="1" x14ac:dyDescent="0.3">
      <c r="A192" s="73"/>
      <c r="B192" s="72"/>
      <c r="C192" s="7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3"/>
      <c r="O192" s="34"/>
      <c r="P192" s="34"/>
      <c r="Q192" s="34"/>
      <c r="R192" s="34"/>
    </row>
    <row r="193" spans="1:18" ht="13.8" thickBot="1" x14ac:dyDescent="0.3">
      <c r="A193" s="30"/>
      <c r="B193" s="31"/>
      <c r="C193" s="32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3"/>
      <c r="O193" s="34"/>
      <c r="P193" s="34"/>
      <c r="Q193" s="34"/>
      <c r="R193" s="34"/>
    </row>
    <row r="194" spans="1:18" ht="13.8" thickBot="1" x14ac:dyDescent="0.3">
      <c r="A194" s="25"/>
      <c r="B194" s="3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5"/>
      <c r="N194" s="25"/>
      <c r="O194" s="25"/>
      <c r="P194" s="25"/>
      <c r="Q194" s="26"/>
      <c r="R194" s="25"/>
    </row>
    <row r="195" spans="1:18" ht="13.8" thickBot="1" x14ac:dyDescent="0.3">
      <c r="A195" s="36"/>
      <c r="B195" s="37"/>
      <c r="C195" s="36"/>
      <c r="D195" s="38"/>
      <c r="E195" s="38"/>
      <c r="F195" s="38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40"/>
      <c r="R195" s="39"/>
    </row>
    <row r="196" spans="1:18" ht="13.8" thickBot="1" x14ac:dyDescent="0.3">
      <c r="A196" s="30"/>
      <c r="B196" s="2"/>
      <c r="C196" s="3"/>
      <c r="D196" s="3"/>
      <c r="E196" s="4"/>
      <c r="F196" s="4"/>
      <c r="G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3.8" thickBot="1" x14ac:dyDescent="0.3">
      <c r="A197" s="25"/>
      <c r="B197" s="63"/>
      <c r="C197" s="30"/>
      <c r="D197" s="33"/>
      <c r="E197" s="33"/>
      <c r="F197" s="33"/>
      <c r="G197" s="33"/>
      <c r="H197" s="33"/>
      <c r="I197" s="33"/>
      <c r="J197" s="33"/>
      <c r="K197" s="33"/>
      <c r="L197" s="33"/>
      <c r="M197" s="30"/>
      <c r="N197" s="30"/>
      <c r="O197" s="30"/>
      <c r="P197" s="30"/>
      <c r="Q197" s="33"/>
      <c r="R197" s="30"/>
    </row>
    <row r="198" spans="1:18" ht="13.8" thickBot="1" x14ac:dyDescent="0.3">
      <c r="A198" s="75"/>
      <c r="B198" s="72"/>
      <c r="C198" s="73"/>
      <c r="D198" s="33"/>
      <c r="E198" s="33"/>
      <c r="F198" s="34"/>
      <c r="G198" s="34"/>
      <c r="H198" s="34"/>
      <c r="I198" s="33"/>
      <c r="J198" s="34"/>
      <c r="K198" s="34"/>
      <c r="L198" s="34"/>
      <c r="M198" s="34"/>
      <c r="N198" s="33"/>
      <c r="O198" s="34"/>
      <c r="P198" s="34"/>
      <c r="Q198" s="33"/>
      <c r="R198" s="34"/>
    </row>
    <row r="199" spans="1:18" ht="13.8" thickBot="1" x14ac:dyDescent="0.3">
      <c r="A199" s="73"/>
      <c r="B199" s="72"/>
      <c r="C199" s="73"/>
      <c r="D199" s="33"/>
      <c r="E199" s="33"/>
      <c r="F199" s="34"/>
      <c r="G199" s="34"/>
      <c r="H199" s="33"/>
      <c r="I199" s="33"/>
      <c r="J199" s="34"/>
      <c r="K199" s="34"/>
      <c r="L199" s="32"/>
      <c r="M199" s="34"/>
      <c r="N199" s="33"/>
      <c r="O199" s="34"/>
      <c r="P199" s="34"/>
      <c r="Q199" s="33"/>
      <c r="R199" s="34"/>
    </row>
    <row r="200" spans="1:18" ht="13.8" thickBot="1" x14ac:dyDescent="0.3">
      <c r="A200" s="73"/>
      <c r="B200" s="72"/>
      <c r="C200" s="73"/>
      <c r="D200" s="33"/>
      <c r="E200" s="33"/>
      <c r="F200" s="34"/>
      <c r="G200" s="34"/>
      <c r="H200" s="33"/>
      <c r="I200" s="33"/>
      <c r="J200" s="34"/>
      <c r="K200" s="34"/>
      <c r="L200" s="34"/>
      <c r="M200" s="34"/>
      <c r="N200" s="33"/>
      <c r="O200" s="34"/>
      <c r="P200" s="34"/>
      <c r="Q200" s="33"/>
      <c r="R200" s="34"/>
    </row>
    <row r="201" spans="1:18" ht="13.8" thickBot="1" x14ac:dyDescent="0.3">
      <c r="A201" s="73"/>
      <c r="B201" s="72"/>
      <c r="C201" s="73"/>
      <c r="D201" s="33"/>
      <c r="E201" s="33"/>
      <c r="F201" s="33"/>
      <c r="G201" s="33"/>
      <c r="H201" s="33"/>
      <c r="I201" s="33"/>
      <c r="J201" s="34"/>
      <c r="K201" s="34"/>
      <c r="L201" s="34"/>
      <c r="M201" s="34"/>
      <c r="N201" s="33"/>
      <c r="O201" s="34"/>
      <c r="P201" s="34"/>
      <c r="Q201" s="33"/>
      <c r="R201" s="34"/>
    </row>
    <row r="202" spans="1:18" ht="13.8" thickBot="1" x14ac:dyDescent="0.3">
      <c r="A202" s="73"/>
      <c r="B202" s="72"/>
      <c r="C202" s="73"/>
      <c r="D202" s="33"/>
      <c r="E202" s="33"/>
      <c r="F202" s="33"/>
      <c r="G202" s="34"/>
      <c r="H202" s="33"/>
      <c r="I202" s="33"/>
      <c r="J202" s="34"/>
      <c r="K202" s="34"/>
      <c r="L202" s="34"/>
      <c r="M202" s="34"/>
      <c r="N202" s="33"/>
      <c r="O202" s="34"/>
      <c r="P202" s="34"/>
      <c r="Q202" s="33"/>
      <c r="R202" s="34"/>
    </row>
    <row r="203" spans="1:18" ht="13.8" thickBot="1" x14ac:dyDescent="0.3">
      <c r="A203" s="73"/>
      <c r="B203" s="72"/>
      <c r="C203" s="73"/>
      <c r="D203" s="33"/>
      <c r="E203" s="33"/>
      <c r="F203" s="33"/>
      <c r="G203" s="33"/>
      <c r="H203" s="33"/>
      <c r="I203" s="33"/>
      <c r="J203" s="34"/>
      <c r="K203" s="34"/>
      <c r="L203" s="34"/>
      <c r="M203" s="34"/>
      <c r="N203" s="33"/>
      <c r="O203" s="34"/>
      <c r="P203" s="34"/>
      <c r="Q203" s="33"/>
      <c r="R203" s="34"/>
    </row>
    <row r="204" spans="1:18" ht="13.8" thickBot="1" x14ac:dyDescent="0.3">
      <c r="A204" s="73"/>
      <c r="B204" s="72"/>
      <c r="C204" s="73"/>
      <c r="D204" s="33"/>
      <c r="E204" s="33"/>
      <c r="F204" s="33"/>
      <c r="G204" s="34"/>
      <c r="H204" s="33"/>
      <c r="I204" s="33"/>
      <c r="J204" s="34"/>
      <c r="K204" s="34"/>
      <c r="L204" s="34"/>
      <c r="M204" s="34"/>
      <c r="N204" s="33"/>
      <c r="O204" s="34"/>
      <c r="P204" s="34"/>
      <c r="Q204" s="33"/>
      <c r="R204" s="34"/>
    </row>
    <row r="205" spans="1:18" ht="13.8" thickBot="1" x14ac:dyDescent="0.3">
      <c r="A205" s="25"/>
      <c r="B205" s="41"/>
      <c r="C205" s="30"/>
      <c r="D205" s="33"/>
      <c r="E205" s="33"/>
      <c r="F205" s="33"/>
      <c r="G205" s="33"/>
      <c r="H205" s="33"/>
      <c r="I205" s="33"/>
      <c r="J205" s="33"/>
      <c r="K205" s="33"/>
      <c r="L205" s="33"/>
      <c r="M205" s="30"/>
      <c r="N205" s="30"/>
      <c r="O205" s="30"/>
      <c r="P205" s="30"/>
      <c r="Q205" s="33"/>
      <c r="R205" s="30"/>
    </row>
    <row r="206" spans="1:18" ht="13.8" thickBot="1" x14ac:dyDescent="0.3">
      <c r="A206" s="30"/>
      <c r="B206" s="41"/>
      <c r="C206" s="30"/>
      <c r="D206" s="33"/>
      <c r="E206" s="33"/>
      <c r="F206" s="33"/>
      <c r="G206" s="33"/>
      <c r="H206" s="33"/>
      <c r="I206" s="33"/>
      <c r="J206" s="33"/>
      <c r="K206" s="33"/>
      <c r="L206" s="33"/>
      <c r="M206" s="30"/>
      <c r="N206" s="30"/>
      <c r="O206" s="30"/>
      <c r="P206" s="30"/>
      <c r="Q206" s="33"/>
      <c r="R206" s="30"/>
    </row>
    <row r="207" spans="1:18" ht="13.8" thickBot="1" x14ac:dyDescent="0.3">
      <c r="A207" s="30"/>
      <c r="B207" s="41"/>
      <c r="C207" s="30"/>
      <c r="D207" s="33"/>
      <c r="E207" s="33"/>
      <c r="F207" s="33"/>
      <c r="G207" s="33"/>
      <c r="H207" s="33"/>
      <c r="I207" s="33"/>
      <c r="J207" s="33"/>
      <c r="K207" s="33"/>
      <c r="L207" s="33"/>
      <c r="M207" s="30"/>
      <c r="N207" s="30"/>
      <c r="O207" s="30"/>
      <c r="P207" s="30"/>
      <c r="Q207" s="33"/>
      <c r="R207" s="30"/>
    </row>
    <row r="208" spans="1:18" ht="13.8" thickBot="1" x14ac:dyDescent="0.3">
      <c r="A208" s="25"/>
      <c r="B208" s="41"/>
      <c r="C208" s="30"/>
      <c r="D208" s="33"/>
      <c r="E208" s="33"/>
      <c r="F208" s="33"/>
      <c r="G208" s="33"/>
      <c r="H208" s="33"/>
      <c r="I208" s="33"/>
      <c r="J208" s="33"/>
      <c r="K208" s="33"/>
      <c r="L208" s="33"/>
      <c r="M208" s="30"/>
      <c r="N208" s="30"/>
      <c r="O208" s="30"/>
      <c r="P208" s="30"/>
      <c r="Q208" s="33"/>
      <c r="R208" s="30"/>
    </row>
    <row r="209" spans="1:18" ht="13.8" thickBot="1" x14ac:dyDescent="0.3">
      <c r="A209" s="25"/>
      <c r="B209" s="41"/>
      <c r="C209" s="30"/>
      <c r="D209" s="33"/>
      <c r="E209" s="33"/>
      <c r="F209" s="34"/>
      <c r="G209" s="32"/>
      <c r="H209" s="32"/>
      <c r="I209" s="32"/>
      <c r="J209" s="32"/>
      <c r="K209" s="32"/>
      <c r="L209" s="32"/>
      <c r="M209" s="34"/>
      <c r="N209" s="33"/>
      <c r="O209" s="34"/>
      <c r="P209" s="32"/>
      <c r="Q209" s="32"/>
      <c r="R209" s="32"/>
    </row>
    <row r="210" spans="1:18" ht="14.4" thickBot="1" x14ac:dyDescent="0.35">
      <c r="A210" s="42"/>
      <c r="B210" s="6"/>
      <c r="C210" s="7"/>
      <c r="D210" s="7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4.4" thickBot="1" x14ac:dyDescent="0.35">
      <c r="A211" s="43"/>
      <c r="B211" s="6"/>
      <c r="C211" s="7"/>
      <c r="D211" s="7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3.8" thickBot="1" x14ac:dyDescent="0.3">
      <c r="A212" s="30"/>
      <c r="B212" s="2"/>
      <c r="C212" s="3"/>
      <c r="D212" s="3"/>
      <c r="E212" s="4"/>
      <c r="F212" s="4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3.8" thickBot="1" x14ac:dyDescent="0.3">
      <c r="A213" s="25"/>
      <c r="B213" s="44"/>
      <c r="C213" s="25"/>
      <c r="D213" s="28"/>
      <c r="E213" s="28"/>
      <c r="F213" s="28"/>
      <c r="G213" s="28"/>
      <c r="H213" s="28"/>
      <c r="I213" s="27"/>
      <c r="J213" s="29"/>
      <c r="K213" s="29"/>
      <c r="L213" s="29"/>
      <c r="M213" s="29"/>
      <c r="N213" s="28"/>
      <c r="O213" s="29"/>
      <c r="P213" s="29"/>
      <c r="Q213" s="28"/>
      <c r="R213" s="29"/>
    </row>
    <row r="214" spans="1:18" x14ac:dyDescent="0.25">
      <c r="A214" s="241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242"/>
    </row>
    <row r="215" spans="1:18" ht="13.8" thickBot="1" x14ac:dyDescent="0.3">
      <c r="A215" s="243"/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5"/>
    </row>
    <row r="216" spans="1:18" x14ac:dyDescent="0.25">
      <c r="A216" s="53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x14ac:dyDescent="0.25">
      <c r="A217" s="16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25">
      <c r="A218" s="53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25">
      <c r="A219" s="16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3.8" thickBot="1" x14ac:dyDescent="0.3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3.8" thickBot="1" x14ac:dyDescent="0.3">
      <c r="A221" s="213"/>
      <c r="B221" s="47"/>
      <c r="C221" s="216"/>
      <c r="D221" s="218"/>
      <c r="E221" s="219"/>
      <c r="F221" s="220"/>
      <c r="G221" s="224"/>
      <c r="H221" s="227"/>
      <c r="I221" s="228"/>
      <c r="J221" s="228"/>
      <c r="K221" s="228"/>
      <c r="L221" s="229"/>
      <c r="M221" s="233"/>
      <c r="N221" s="234"/>
      <c r="O221" s="234"/>
      <c r="P221" s="234"/>
      <c r="Q221" s="234"/>
      <c r="R221" s="235"/>
    </row>
    <row r="222" spans="1:18" ht="13.8" thickBot="1" x14ac:dyDescent="0.3">
      <c r="A222" s="214"/>
      <c r="B222" s="47"/>
      <c r="C222" s="217"/>
      <c r="D222" s="221"/>
      <c r="E222" s="222"/>
      <c r="F222" s="223"/>
      <c r="G222" s="225"/>
      <c r="H222" s="230"/>
      <c r="I222" s="231"/>
      <c r="J222" s="231"/>
      <c r="K222" s="231"/>
      <c r="L222" s="232"/>
      <c r="M222" s="236"/>
      <c r="N222" s="237"/>
      <c r="O222" s="237"/>
      <c r="P222" s="237"/>
      <c r="Q222" s="237"/>
      <c r="R222" s="238"/>
    </row>
    <row r="223" spans="1:18" ht="13.8" thickBot="1" x14ac:dyDescent="0.3">
      <c r="A223" s="215"/>
      <c r="B223" s="17"/>
      <c r="C223" s="39"/>
      <c r="D223" s="203"/>
      <c r="E223" s="204"/>
      <c r="F223" s="205"/>
      <c r="G223" s="226"/>
      <c r="H223" s="206"/>
      <c r="I223" s="207"/>
      <c r="J223" s="207"/>
      <c r="K223" s="207"/>
      <c r="L223" s="208"/>
      <c r="M223" s="209"/>
      <c r="N223" s="210"/>
      <c r="O223" s="210"/>
      <c r="P223" s="210"/>
      <c r="Q223" s="210"/>
      <c r="R223" s="211"/>
    </row>
    <row r="224" spans="1:18" ht="13.8" thickBot="1" x14ac:dyDescent="0.3">
      <c r="A224" s="17"/>
      <c r="B224" s="17"/>
      <c r="C224" s="17"/>
      <c r="D224" s="45"/>
      <c r="E224" s="45"/>
      <c r="F224" s="46"/>
      <c r="G224" s="45"/>
      <c r="H224" s="66"/>
      <c r="I224" s="47"/>
      <c r="J224" s="46"/>
      <c r="K224" s="48"/>
      <c r="L224" s="46"/>
      <c r="M224" s="22"/>
      <c r="N224" s="23"/>
      <c r="O224" s="22"/>
      <c r="P224" s="22"/>
      <c r="Q224" s="24"/>
      <c r="R224" s="47"/>
    </row>
    <row r="225" spans="1:18" ht="13.8" thickBot="1" x14ac:dyDescent="0.3">
      <c r="A225" s="25"/>
      <c r="B225" s="57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5"/>
      <c r="N225" s="25"/>
      <c r="O225" s="25"/>
      <c r="P225" s="25"/>
      <c r="Q225" s="26"/>
      <c r="R225" s="25"/>
    </row>
    <row r="226" spans="1:18" ht="13.8" thickBot="1" x14ac:dyDescent="0.3">
      <c r="A226" s="75"/>
      <c r="B226" s="76"/>
      <c r="C226" s="73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8"/>
      <c r="O226" s="29"/>
      <c r="P226" s="29"/>
      <c r="Q226" s="29"/>
      <c r="R226" s="29"/>
    </row>
    <row r="227" spans="1:18" ht="13.8" thickBot="1" x14ac:dyDescent="0.3">
      <c r="A227" s="71"/>
      <c r="B227" s="72"/>
      <c r="C227" s="73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8"/>
      <c r="O227" s="29"/>
      <c r="P227" s="29"/>
      <c r="Q227" s="29"/>
      <c r="R227" s="29"/>
    </row>
    <row r="228" spans="1:18" ht="13.8" thickBot="1" x14ac:dyDescent="0.3">
      <c r="A228" s="71"/>
      <c r="B228" s="72"/>
      <c r="C228" s="73"/>
      <c r="D228" s="28"/>
      <c r="E228" s="28"/>
      <c r="F228" s="28"/>
      <c r="G228" s="28"/>
      <c r="H228" s="27"/>
      <c r="I228" s="27"/>
      <c r="J228" s="29"/>
      <c r="K228" s="29"/>
      <c r="L228" s="27"/>
      <c r="M228" s="29"/>
      <c r="N228" s="28"/>
      <c r="O228" s="29"/>
      <c r="P228" s="29"/>
      <c r="Q228" s="27"/>
      <c r="R228" s="29"/>
    </row>
    <row r="229" spans="1:18" ht="13.8" thickBot="1" x14ac:dyDescent="0.3">
      <c r="A229" s="71"/>
      <c r="B229" s="72"/>
      <c r="C229" s="73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8"/>
      <c r="O229" s="29"/>
      <c r="P229" s="29"/>
      <c r="Q229" s="29"/>
      <c r="R229" s="29"/>
    </row>
    <row r="230" spans="1:18" ht="13.8" thickBot="1" x14ac:dyDescent="0.3">
      <c r="A230" s="71"/>
      <c r="B230" s="72"/>
      <c r="C230" s="7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3"/>
      <c r="O230" s="34"/>
      <c r="P230" s="34"/>
      <c r="Q230" s="34"/>
      <c r="R230" s="34"/>
    </row>
    <row r="231" spans="1:18" ht="13.8" thickBot="1" x14ac:dyDescent="0.3">
      <c r="A231" s="30"/>
      <c r="B231" s="31"/>
      <c r="C231" s="32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3"/>
      <c r="O231" s="34"/>
      <c r="P231" s="34"/>
      <c r="Q231" s="34"/>
      <c r="R231" s="34"/>
    </row>
    <row r="232" spans="1:18" ht="13.8" thickBot="1" x14ac:dyDescent="0.3">
      <c r="A232" s="25"/>
      <c r="B232" s="35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5"/>
      <c r="N232" s="25"/>
      <c r="O232" s="25"/>
      <c r="P232" s="25"/>
      <c r="Q232" s="26"/>
      <c r="R232" s="25"/>
    </row>
    <row r="233" spans="1:18" ht="13.8" thickBot="1" x14ac:dyDescent="0.3">
      <c r="A233" s="36"/>
      <c r="B233" s="37"/>
      <c r="C233" s="36"/>
      <c r="D233" s="38"/>
      <c r="E233" s="38"/>
      <c r="F233" s="38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40"/>
      <c r="R233" s="39"/>
    </row>
    <row r="234" spans="1:18" ht="13.8" thickBot="1" x14ac:dyDescent="0.3">
      <c r="A234" s="30"/>
      <c r="B234" s="2"/>
      <c r="C234" s="3"/>
      <c r="D234" s="3"/>
      <c r="E234" s="4"/>
      <c r="F234" s="4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3.8" thickBot="1" x14ac:dyDescent="0.3">
      <c r="A235" s="25"/>
      <c r="B235" s="63"/>
      <c r="C235" s="30"/>
      <c r="D235" s="33"/>
      <c r="E235" s="33"/>
      <c r="F235" s="33"/>
      <c r="G235" s="33"/>
      <c r="H235" s="33"/>
      <c r="I235" s="33"/>
      <c r="J235" s="33"/>
      <c r="K235" s="33"/>
      <c r="L235" s="33"/>
      <c r="M235" s="30"/>
      <c r="N235" s="30"/>
      <c r="O235" s="30"/>
      <c r="P235" s="30"/>
      <c r="Q235" s="33"/>
      <c r="R235" s="30"/>
    </row>
    <row r="236" spans="1:18" ht="13.8" thickBot="1" x14ac:dyDescent="0.3">
      <c r="A236" s="73"/>
      <c r="B236" s="72"/>
      <c r="C236" s="73"/>
      <c r="D236" s="33"/>
      <c r="E236" s="33"/>
      <c r="F236" s="34"/>
      <c r="G236" s="34"/>
      <c r="H236" s="34"/>
      <c r="I236" s="33"/>
      <c r="J236" s="34"/>
      <c r="K236" s="34"/>
      <c r="L236" s="34"/>
      <c r="M236" s="34"/>
      <c r="N236" s="33"/>
      <c r="O236" s="34"/>
      <c r="P236" s="34"/>
      <c r="Q236" s="33"/>
      <c r="R236" s="34"/>
    </row>
    <row r="237" spans="1:18" ht="13.8" thickBot="1" x14ac:dyDescent="0.3">
      <c r="A237" s="73"/>
      <c r="B237" s="72"/>
      <c r="C237" s="73"/>
      <c r="D237" s="33"/>
      <c r="E237" s="33"/>
      <c r="F237" s="34"/>
      <c r="G237" s="34"/>
      <c r="H237" s="33"/>
      <c r="I237" s="33"/>
      <c r="J237" s="34"/>
      <c r="K237" s="34"/>
      <c r="L237" s="32"/>
      <c r="M237" s="34"/>
      <c r="N237" s="33"/>
      <c r="O237" s="34"/>
      <c r="P237" s="34"/>
      <c r="Q237" s="33"/>
      <c r="R237" s="34"/>
    </row>
    <row r="238" spans="1:18" ht="13.8" thickBot="1" x14ac:dyDescent="0.3">
      <c r="A238" s="73"/>
      <c r="B238" s="72"/>
      <c r="C238" s="73"/>
      <c r="D238" s="33"/>
      <c r="E238" s="33"/>
      <c r="F238" s="34"/>
      <c r="G238" s="34"/>
      <c r="H238" s="33"/>
      <c r="I238" s="33"/>
      <c r="J238" s="34"/>
      <c r="K238" s="34"/>
      <c r="L238" s="34"/>
      <c r="M238" s="34"/>
      <c r="N238" s="33"/>
      <c r="O238" s="34"/>
      <c r="P238" s="34"/>
      <c r="Q238" s="33"/>
      <c r="R238" s="34"/>
    </row>
    <row r="239" spans="1:18" ht="13.8" thickBot="1" x14ac:dyDescent="0.3">
      <c r="A239" s="73"/>
      <c r="B239" s="72"/>
      <c r="C239" s="73"/>
      <c r="D239" s="33"/>
      <c r="E239" s="33"/>
      <c r="F239" s="33"/>
      <c r="G239" s="33"/>
      <c r="H239" s="33"/>
      <c r="I239" s="33"/>
      <c r="J239" s="34"/>
      <c r="K239" s="34"/>
      <c r="L239" s="34"/>
      <c r="M239" s="34"/>
      <c r="N239" s="33"/>
      <c r="O239" s="34"/>
      <c r="P239" s="34"/>
      <c r="Q239" s="33"/>
      <c r="R239" s="34"/>
    </row>
    <row r="240" spans="1:18" ht="13.8" thickBot="1" x14ac:dyDescent="0.3">
      <c r="A240" s="73"/>
      <c r="B240" s="72"/>
      <c r="C240" s="73"/>
      <c r="D240" s="33"/>
      <c r="E240" s="33"/>
      <c r="F240" s="33"/>
      <c r="G240" s="34"/>
      <c r="H240" s="33"/>
      <c r="I240" s="33"/>
      <c r="J240" s="34"/>
      <c r="K240" s="34"/>
      <c r="L240" s="34"/>
      <c r="M240" s="34"/>
      <c r="N240" s="33"/>
      <c r="O240" s="34"/>
      <c r="P240" s="34"/>
      <c r="Q240" s="33"/>
      <c r="R240" s="34"/>
    </row>
    <row r="241" spans="1:18" ht="13.8" thickBot="1" x14ac:dyDescent="0.3">
      <c r="A241" s="73"/>
      <c r="B241" s="72"/>
      <c r="C241" s="73"/>
      <c r="D241" s="33"/>
      <c r="E241" s="33"/>
      <c r="F241" s="33"/>
      <c r="G241" s="33"/>
      <c r="H241" s="33"/>
      <c r="I241" s="33"/>
      <c r="J241" s="34"/>
      <c r="K241" s="34"/>
      <c r="L241" s="34"/>
      <c r="M241" s="34"/>
      <c r="N241" s="33"/>
      <c r="O241" s="34"/>
      <c r="P241" s="34"/>
      <c r="Q241" s="33"/>
      <c r="R241" s="34"/>
    </row>
    <row r="242" spans="1:18" ht="13.8" thickBot="1" x14ac:dyDescent="0.3">
      <c r="A242" s="71"/>
      <c r="B242" s="72"/>
      <c r="C242" s="73"/>
      <c r="D242" s="33"/>
      <c r="E242" s="33"/>
      <c r="F242" s="33"/>
      <c r="G242" s="34"/>
      <c r="H242" s="33"/>
      <c r="I242" s="33"/>
      <c r="J242" s="34"/>
      <c r="K242" s="34"/>
      <c r="L242" s="34"/>
      <c r="M242" s="34"/>
      <c r="N242" s="33"/>
      <c r="O242" s="34"/>
      <c r="P242" s="34"/>
      <c r="Q242" s="33"/>
      <c r="R242" s="34"/>
    </row>
    <row r="243" spans="1:18" ht="13.8" thickBot="1" x14ac:dyDescent="0.3">
      <c r="A243" s="25"/>
      <c r="B243" s="41"/>
      <c r="C243" s="30"/>
      <c r="D243" s="33"/>
      <c r="E243" s="33"/>
      <c r="F243" s="33"/>
      <c r="G243" s="33"/>
      <c r="H243" s="33"/>
      <c r="I243" s="33"/>
      <c r="J243" s="33"/>
      <c r="K243" s="33"/>
      <c r="L243" s="33"/>
      <c r="M243" s="30"/>
      <c r="N243" s="30"/>
      <c r="O243" s="30"/>
      <c r="P243" s="30"/>
      <c r="Q243" s="33"/>
      <c r="R243" s="30"/>
    </row>
    <row r="244" spans="1:18" ht="13.8" thickBot="1" x14ac:dyDescent="0.3">
      <c r="A244" s="30"/>
      <c r="B244" s="41"/>
      <c r="C244" s="30"/>
      <c r="D244" s="33"/>
      <c r="E244" s="33"/>
      <c r="F244" s="33"/>
      <c r="G244" s="33"/>
      <c r="H244" s="33"/>
      <c r="I244" s="33"/>
      <c r="J244" s="33"/>
      <c r="K244" s="33"/>
      <c r="L244" s="33"/>
      <c r="M244" s="30"/>
      <c r="N244" s="30"/>
      <c r="O244" s="30"/>
      <c r="P244" s="30"/>
      <c r="Q244" s="33"/>
      <c r="R244" s="30"/>
    </row>
    <row r="245" spans="1:18" ht="13.8" thickBot="1" x14ac:dyDescent="0.3">
      <c r="A245" s="30"/>
      <c r="B245" s="41"/>
      <c r="C245" s="30"/>
      <c r="D245" s="33"/>
      <c r="E245" s="33"/>
      <c r="F245" s="33"/>
      <c r="G245" s="33"/>
      <c r="H245" s="33"/>
      <c r="I245" s="33"/>
      <c r="J245" s="33"/>
      <c r="K245" s="33"/>
      <c r="L245" s="33"/>
      <c r="M245" s="30"/>
      <c r="N245" s="30"/>
      <c r="O245" s="30"/>
      <c r="P245" s="30"/>
      <c r="Q245" s="33"/>
      <c r="R245" s="30"/>
    </row>
    <row r="246" spans="1:18" ht="13.8" thickBot="1" x14ac:dyDescent="0.3">
      <c r="A246" s="25"/>
      <c r="B246" s="41"/>
      <c r="C246" s="30"/>
      <c r="D246" s="33"/>
      <c r="E246" s="33"/>
      <c r="F246" s="33"/>
      <c r="G246" s="33"/>
      <c r="H246" s="33"/>
      <c r="I246" s="33"/>
      <c r="J246" s="33"/>
      <c r="K246" s="33"/>
      <c r="L246" s="33"/>
      <c r="M246" s="30"/>
      <c r="N246" s="30"/>
      <c r="O246" s="30"/>
      <c r="P246" s="30"/>
      <c r="Q246" s="33"/>
      <c r="R246" s="30"/>
    </row>
    <row r="247" spans="1:18" ht="13.8" thickBot="1" x14ac:dyDescent="0.3">
      <c r="A247" s="25"/>
      <c r="B247" s="41"/>
      <c r="C247" s="30"/>
      <c r="D247" s="33"/>
      <c r="E247" s="33"/>
      <c r="F247" s="34"/>
      <c r="G247" s="32"/>
      <c r="H247" s="32"/>
      <c r="I247" s="32"/>
      <c r="J247" s="32"/>
      <c r="K247" s="32"/>
      <c r="L247" s="32"/>
      <c r="M247" s="34"/>
      <c r="N247" s="33"/>
      <c r="O247" s="34"/>
      <c r="P247" s="32"/>
      <c r="Q247" s="32"/>
      <c r="R247" s="32"/>
    </row>
    <row r="248" spans="1:18" ht="14.4" thickBot="1" x14ac:dyDescent="0.35">
      <c r="A248" s="42"/>
      <c r="B248" s="6"/>
      <c r="C248" s="7"/>
      <c r="D248" s="7"/>
      <c r="E248" s="8"/>
      <c r="F248" s="8"/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4.4" thickBot="1" x14ac:dyDescent="0.35">
      <c r="A249" s="43"/>
      <c r="B249" s="6"/>
      <c r="C249" s="7"/>
      <c r="D249" s="7"/>
      <c r="E249" s="8"/>
      <c r="F249" s="8"/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3.8" thickBot="1" x14ac:dyDescent="0.3">
      <c r="A250" s="30"/>
      <c r="B250" s="2"/>
      <c r="C250" s="3"/>
      <c r="D250" s="3"/>
      <c r="E250" s="4"/>
      <c r="F250" s="4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8" thickBot="1" x14ac:dyDescent="0.3">
      <c r="A251" s="25"/>
      <c r="B251" s="44"/>
      <c r="C251" s="25"/>
      <c r="D251" s="28"/>
      <c r="E251" s="28"/>
      <c r="F251" s="28"/>
      <c r="G251" s="28"/>
      <c r="H251" s="28"/>
      <c r="I251" s="27"/>
      <c r="J251" s="29"/>
      <c r="K251" s="29"/>
      <c r="L251" s="29"/>
      <c r="M251" s="29"/>
      <c r="N251" s="28"/>
      <c r="O251" s="29"/>
      <c r="P251" s="29"/>
      <c r="Q251" s="28"/>
      <c r="R251" s="29"/>
    </row>
    <row r="252" spans="1:18" x14ac:dyDescent="0.25">
      <c r="A252" s="189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</row>
    <row r="253" spans="1:18" x14ac:dyDescent="0.25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</row>
    <row r="254" spans="1:18" x14ac:dyDescent="0.25">
      <c r="A254" s="53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25">
      <c r="A255" s="53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25">
      <c r="A256" s="53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25">
      <c r="A257" s="16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3.8" thickBot="1" x14ac:dyDescent="0.3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3.8" thickBot="1" x14ac:dyDescent="0.3">
      <c r="A259" s="213"/>
      <c r="B259" s="47"/>
      <c r="C259" s="216"/>
      <c r="D259" s="218"/>
      <c r="E259" s="219"/>
      <c r="F259" s="220"/>
      <c r="G259" s="224"/>
      <c r="H259" s="227"/>
      <c r="I259" s="228"/>
      <c r="J259" s="228"/>
      <c r="K259" s="228"/>
      <c r="L259" s="229"/>
      <c r="M259" s="233"/>
      <c r="N259" s="234"/>
      <c r="O259" s="234"/>
      <c r="P259" s="234"/>
      <c r="Q259" s="234"/>
      <c r="R259" s="235"/>
    </row>
    <row r="260" spans="1:18" ht="13.8" thickBot="1" x14ac:dyDescent="0.3">
      <c r="A260" s="214"/>
      <c r="B260" s="47"/>
      <c r="C260" s="217"/>
      <c r="D260" s="221"/>
      <c r="E260" s="222"/>
      <c r="F260" s="223"/>
      <c r="G260" s="225"/>
      <c r="H260" s="230"/>
      <c r="I260" s="231"/>
      <c r="J260" s="231"/>
      <c r="K260" s="231"/>
      <c r="L260" s="232"/>
      <c r="M260" s="236"/>
      <c r="N260" s="237"/>
      <c r="O260" s="237"/>
      <c r="P260" s="237"/>
      <c r="Q260" s="237"/>
      <c r="R260" s="238"/>
    </row>
    <row r="261" spans="1:18" ht="13.8" thickBot="1" x14ac:dyDescent="0.3">
      <c r="A261" s="215"/>
      <c r="B261" s="17"/>
      <c r="C261" s="39"/>
      <c r="D261" s="203"/>
      <c r="E261" s="204"/>
      <c r="F261" s="205"/>
      <c r="G261" s="226"/>
      <c r="H261" s="206"/>
      <c r="I261" s="207"/>
      <c r="J261" s="207"/>
      <c r="K261" s="207"/>
      <c r="L261" s="208"/>
      <c r="M261" s="209"/>
      <c r="N261" s="210"/>
      <c r="O261" s="210"/>
      <c r="P261" s="210"/>
      <c r="Q261" s="210"/>
      <c r="R261" s="211"/>
    </row>
    <row r="262" spans="1:18" ht="13.8" thickBot="1" x14ac:dyDescent="0.3">
      <c r="A262" s="17"/>
      <c r="B262" s="17"/>
      <c r="C262" s="17"/>
      <c r="D262" s="45"/>
      <c r="E262" s="45"/>
      <c r="F262" s="46"/>
      <c r="G262" s="45"/>
      <c r="H262" s="66"/>
      <c r="I262" s="47"/>
      <c r="J262" s="46"/>
      <c r="K262" s="48"/>
      <c r="L262" s="46"/>
      <c r="M262" s="22"/>
      <c r="N262" s="23"/>
      <c r="O262" s="22"/>
      <c r="P262" s="22"/>
      <c r="Q262" s="24"/>
      <c r="R262" s="47"/>
    </row>
    <row r="263" spans="1:18" ht="13.8" thickBot="1" x14ac:dyDescent="0.3">
      <c r="A263" s="25"/>
      <c r="B263" s="57"/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5"/>
      <c r="N263" s="25"/>
      <c r="O263" s="25"/>
      <c r="P263" s="25"/>
      <c r="Q263" s="26"/>
      <c r="R263" s="25"/>
    </row>
    <row r="264" spans="1:18" ht="13.8" thickBot="1" x14ac:dyDescent="0.3">
      <c r="A264" s="62"/>
      <c r="B264" s="59"/>
      <c r="C264" s="61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8"/>
      <c r="O264" s="29"/>
      <c r="P264" s="29"/>
      <c r="Q264" s="29"/>
      <c r="R264" s="29"/>
    </row>
    <row r="265" spans="1:18" ht="13.8" thickBot="1" x14ac:dyDescent="0.3">
      <c r="A265" s="62"/>
      <c r="B265" s="59"/>
      <c r="C265" s="62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8"/>
      <c r="O265" s="29"/>
      <c r="P265" s="29"/>
      <c r="Q265" s="29"/>
      <c r="R265" s="29"/>
    </row>
    <row r="266" spans="1:18" ht="13.8" thickBot="1" x14ac:dyDescent="0.3">
      <c r="A266" s="62"/>
      <c r="B266" s="59"/>
      <c r="C266" s="61"/>
      <c r="D266" s="28"/>
      <c r="E266" s="28"/>
      <c r="F266" s="28"/>
      <c r="G266" s="28"/>
      <c r="H266" s="27"/>
      <c r="I266" s="27"/>
      <c r="J266" s="29"/>
      <c r="K266" s="29"/>
      <c r="L266" s="27"/>
      <c r="M266" s="29"/>
      <c r="N266" s="28"/>
      <c r="O266" s="29"/>
      <c r="P266" s="29"/>
      <c r="Q266" s="27"/>
      <c r="R266" s="29"/>
    </row>
    <row r="267" spans="1:18" ht="13.8" thickBot="1" x14ac:dyDescent="0.3">
      <c r="A267" s="62"/>
      <c r="B267" s="77"/>
      <c r="C267" s="61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8"/>
      <c r="O267" s="29"/>
      <c r="P267" s="29"/>
      <c r="Q267" s="29"/>
      <c r="R267" s="29"/>
    </row>
    <row r="268" spans="1:18" ht="13.8" thickBot="1" x14ac:dyDescent="0.3">
      <c r="A268" s="73"/>
      <c r="B268" s="77"/>
      <c r="C268" s="61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3"/>
      <c r="O268" s="34"/>
      <c r="P268" s="34"/>
      <c r="Q268" s="34"/>
      <c r="R268" s="34"/>
    </row>
    <row r="269" spans="1:18" ht="13.8" thickBot="1" x14ac:dyDescent="0.3">
      <c r="A269" s="30"/>
      <c r="B269" s="31"/>
      <c r="C269" s="32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3"/>
      <c r="O269" s="34"/>
      <c r="P269" s="34"/>
      <c r="Q269" s="34"/>
      <c r="R269" s="34"/>
    </row>
    <row r="270" spans="1:18" ht="13.8" thickBot="1" x14ac:dyDescent="0.3">
      <c r="A270" s="25"/>
      <c r="B270" s="35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5"/>
      <c r="N270" s="25"/>
      <c r="O270" s="25"/>
      <c r="P270" s="25"/>
      <c r="Q270" s="26"/>
      <c r="R270" s="25"/>
    </row>
    <row r="271" spans="1:18" ht="13.8" thickBot="1" x14ac:dyDescent="0.3">
      <c r="A271" s="36"/>
      <c r="B271" s="37"/>
      <c r="C271" s="36"/>
      <c r="D271" s="38"/>
      <c r="E271" s="38"/>
      <c r="F271" s="38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40"/>
      <c r="R271" s="39"/>
    </row>
    <row r="272" spans="1:18" ht="13.8" thickBot="1" x14ac:dyDescent="0.3">
      <c r="A272" s="30"/>
      <c r="B272" s="2"/>
      <c r="C272" s="3"/>
      <c r="D272" s="3"/>
      <c r="E272" s="4"/>
      <c r="F272" s="4"/>
      <c r="G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8" thickBot="1" x14ac:dyDescent="0.3">
      <c r="A273" s="25"/>
      <c r="B273" s="63"/>
      <c r="C273" s="30"/>
      <c r="D273" s="33"/>
      <c r="E273" s="33"/>
      <c r="F273" s="33"/>
      <c r="G273" s="33"/>
      <c r="H273" s="33"/>
      <c r="I273" s="33"/>
      <c r="J273" s="33"/>
      <c r="K273" s="33"/>
      <c r="L273" s="33"/>
      <c r="M273" s="30"/>
      <c r="N273" s="30"/>
      <c r="O273" s="30"/>
      <c r="P273" s="30"/>
      <c r="Q273" s="33"/>
      <c r="R273" s="30"/>
    </row>
    <row r="274" spans="1:18" ht="13.8" thickBot="1" x14ac:dyDescent="0.3">
      <c r="A274" s="62"/>
      <c r="B274" s="59"/>
      <c r="C274" s="61"/>
      <c r="D274" s="33"/>
      <c r="E274" s="33"/>
      <c r="F274" s="34"/>
      <c r="G274" s="34"/>
      <c r="H274" s="34"/>
      <c r="I274" s="33"/>
      <c r="J274" s="34"/>
      <c r="K274" s="34"/>
      <c r="L274" s="34"/>
      <c r="M274" s="34"/>
      <c r="N274" s="33"/>
      <c r="O274" s="34"/>
      <c r="P274" s="34"/>
      <c r="Q274" s="33"/>
      <c r="R274" s="34"/>
    </row>
    <row r="275" spans="1:18" ht="13.8" thickBot="1" x14ac:dyDescent="0.3">
      <c r="A275" s="62"/>
      <c r="B275" s="59"/>
      <c r="C275" s="61"/>
      <c r="D275" s="33"/>
      <c r="E275" s="33"/>
      <c r="F275" s="34"/>
      <c r="G275" s="34"/>
      <c r="H275" s="33"/>
      <c r="I275" s="33"/>
      <c r="J275" s="34"/>
      <c r="K275" s="34"/>
      <c r="L275" s="32"/>
      <c r="M275" s="34"/>
      <c r="N275" s="33"/>
      <c r="O275" s="34"/>
      <c r="P275" s="34"/>
      <c r="Q275" s="33"/>
      <c r="R275" s="34"/>
    </row>
    <row r="276" spans="1:18" ht="13.8" thickBot="1" x14ac:dyDescent="0.3">
      <c r="A276" s="62"/>
      <c r="B276" s="59"/>
      <c r="C276" s="61"/>
      <c r="D276" s="33"/>
      <c r="E276" s="33"/>
      <c r="F276" s="34"/>
      <c r="G276" s="34"/>
      <c r="H276" s="33"/>
      <c r="I276" s="33"/>
      <c r="J276" s="34"/>
      <c r="K276" s="34"/>
      <c r="L276" s="34"/>
      <c r="M276" s="34"/>
      <c r="N276" s="33"/>
      <c r="O276" s="34"/>
      <c r="P276" s="34"/>
      <c r="Q276" s="33"/>
      <c r="R276" s="34"/>
    </row>
    <row r="277" spans="1:18" ht="13.8" thickBot="1" x14ac:dyDescent="0.3">
      <c r="A277" s="73"/>
      <c r="B277" s="59"/>
      <c r="C277" s="61"/>
      <c r="D277" s="33"/>
      <c r="E277" s="33"/>
      <c r="F277" s="33"/>
      <c r="G277" s="33"/>
      <c r="H277" s="33"/>
      <c r="I277" s="33"/>
      <c r="J277" s="34"/>
      <c r="K277" s="34"/>
      <c r="L277" s="34"/>
      <c r="M277" s="34"/>
      <c r="N277" s="33"/>
      <c r="O277" s="34"/>
      <c r="P277" s="34"/>
      <c r="Q277" s="33"/>
      <c r="R277" s="34"/>
    </row>
    <row r="278" spans="1:18" ht="13.8" thickBot="1" x14ac:dyDescent="0.3">
      <c r="A278" s="73"/>
      <c r="B278" s="59"/>
      <c r="C278" s="61"/>
      <c r="D278" s="33"/>
      <c r="E278" s="33"/>
      <c r="F278" s="33"/>
      <c r="G278" s="34"/>
      <c r="H278" s="33"/>
      <c r="I278" s="33"/>
      <c r="J278" s="34"/>
      <c r="K278" s="34"/>
      <c r="L278" s="34"/>
      <c r="M278" s="34"/>
      <c r="N278" s="33"/>
      <c r="O278" s="34"/>
      <c r="P278" s="34"/>
      <c r="Q278" s="33"/>
      <c r="R278" s="34"/>
    </row>
    <row r="279" spans="1:18" ht="13.8" thickBot="1" x14ac:dyDescent="0.3">
      <c r="A279" s="73"/>
      <c r="B279" s="59"/>
      <c r="C279" s="61"/>
      <c r="D279" s="33"/>
      <c r="E279" s="33"/>
      <c r="F279" s="33"/>
      <c r="G279" s="33"/>
      <c r="H279" s="33"/>
      <c r="I279" s="33"/>
      <c r="J279" s="34"/>
      <c r="K279" s="34"/>
      <c r="L279" s="34"/>
      <c r="M279" s="34"/>
      <c r="N279" s="33"/>
      <c r="O279" s="34"/>
      <c r="P279" s="34"/>
      <c r="Q279" s="33"/>
      <c r="R279" s="34"/>
    </row>
    <row r="280" spans="1:18" ht="13.8" thickBot="1" x14ac:dyDescent="0.3">
      <c r="A280" s="25"/>
      <c r="B280" s="31"/>
      <c r="C280" s="32"/>
      <c r="D280" s="33"/>
      <c r="E280" s="33"/>
      <c r="F280" s="33"/>
      <c r="G280" s="34"/>
      <c r="H280" s="33"/>
      <c r="I280" s="33"/>
      <c r="J280" s="34"/>
      <c r="K280" s="34"/>
      <c r="L280" s="34"/>
      <c r="M280" s="34"/>
      <c r="N280" s="33"/>
      <c r="O280" s="34"/>
      <c r="P280" s="34"/>
      <c r="Q280" s="33"/>
      <c r="R280" s="34"/>
    </row>
    <row r="281" spans="1:18" ht="13.8" thickBot="1" x14ac:dyDescent="0.3">
      <c r="A281" s="25"/>
      <c r="B281" s="41"/>
      <c r="C281" s="30"/>
      <c r="D281" s="33"/>
      <c r="E281" s="33"/>
      <c r="F281" s="33"/>
      <c r="G281" s="33"/>
      <c r="H281" s="33"/>
      <c r="I281" s="33"/>
      <c r="J281" s="33"/>
      <c r="K281" s="33"/>
      <c r="L281" s="33"/>
      <c r="M281" s="30"/>
      <c r="N281" s="30"/>
      <c r="O281" s="30"/>
      <c r="P281" s="30"/>
      <c r="Q281" s="33"/>
      <c r="R281" s="30"/>
    </row>
    <row r="282" spans="1:18" ht="13.8" thickBot="1" x14ac:dyDescent="0.3">
      <c r="A282" s="30"/>
      <c r="B282" s="41"/>
      <c r="C282" s="30"/>
      <c r="D282" s="33"/>
      <c r="E282" s="33"/>
      <c r="F282" s="33"/>
      <c r="G282" s="33"/>
      <c r="H282" s="33"/>
      <c r="I282" s="33"/>
      <c r="J282" s="33"/>
      <c r="K282" s="33"/>
      <c r="L282" s="33"/>
      <c r="M282" s="30"/>
      <c r="N282" s="30"/>
      <c r="O282" s="30"/>
      <c r="P282" s="30"/>
      <c r="Q282" s="33"/>
      <c r="R282" s="30"/>
    </row>
    <row r="283" spans="1:18" ht="13.8" thickBot="1" x14ac:dyDescent="0.3">
      <c r="A283" s="30"/>
      <c r="B283" s="41"/>
      <c r="C283" s="30"/>
      <c r="D283" s="33"/>
      <c r="E283" s="33"/>
      <c r="F283" s="33"/>
      <c r="G283" s="33"/>
      <c r="H283" s="33"/>
      <c r="I283" s="33"/>
      <c r="J283" s="33"/>
      <c r="K283" s="33"/>
      <c r="L283" s="33"/>
      <c r="M283" s="30"/>
      <c r="N283" s="30"/>
      <c r="O283" s="30"/>
      <c r="P283" s="30"/>
      <c r="Q283" s="33"/>
      <c r="R283" s="30"/>
    </row>
    <row r="284" spans="1:18" ht="13.8" thickBot="1" x14ac:dyDescent="0.3">
      <c r="A284" s="25"/>
      <c r="B284" s="41"/>
      <c r="C284" s="30"/>
      <c r="D284" s="33"/>
      <c r="E284" s="33"/>
      <c r="F284" s="33"/>
      <c r="G284" s="33"/>
      <c r="H284" s="33"/>
      <c r="I284" s="33"/>
      <c r="J284" s="33"/>
      <c r="K284" s="33"/>
      <c r="L284" s="33"/>
      <c r="M284" s="30"/>
      <c r="N284" s="30"/>
      <c r="O284" s="30"/>
      <c r="P284" s="30"/>
      <c r="Q284" s="33"/>
      <c r="R284" s="30"/>
    </row>
    <row r="285" spans="1:18" ht="13.8" thickBot="1" x14ac:dyDescent="0.3">
      <c r="A285" s="25"/>
      <c r="B285" s="41"/>
      <c r="C285" s="30"/>
      <c r="D285" s="33"/>
      <c r="E285" s="33"/>
      <c r="F285" s="34"/>
      <c r="G285" s="32"/>
      <c r="H285" s="32"/>
      <c r="I285" s="32"/>
      <c r="J285" s="32"/>
      <c r="K285" s="32"/>
      <c r="L285" s="32"/>
      <c r="M285" s="34"/>
      <c r="N285" s="33"/>
      <c r="O285" s="34"/>
      <c r="P285" s="32"/>
      <c r="Q285" s="32"/>
      <c r="R285" s="32"/>
    </row>
    <row r="286" spans="1:18" ht="14.4" thickBot="1" x14ac:dyDescent="0.35">
      <c r="A286" s="42"/>
      <c r="B286" s="6"/>
      <c r="C286" s="7"/>
      <c r="D286" s="7"/>
      <c r="E286" s="8"/>
      <c r="F286" s="8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4.4" thickBot="1" x14ac:dyDescent="0.35">
      <c r="A287" s="43"/>
      <c r="B287" s="6"/>
      <c r="C287" s="7"/>
      <c r="D287" s="7"/>
      <c r="E287" s="8"/>
      <c r="F287" s="8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3.8" thickBot="1" x14ac:dyDescent="0.3">
      <c r="A288" s="30"/>
      <c r="B288" s="2"/>
      <c r="C288" s="3"/>
      <c r="D288" s="3"/>
      <c r="E288" s="4"/>
      <c r="F288" s="4"/>
      <c r="G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8" thickBot="1" x14ac:dyDescent="0.3">
      <c r="A289" s="25"/>
      <c r="B289" s="44"/>
      <c r="C289" s="25"/>
      <c r="D289" s="28"/>
      <c r="E289" s="28"/>
      <c r="F289" s="28"/>
      <c r="G289" s="28"/>
      <c r="H289" s="28"/>
      <c r="I289" s="27"/>
      <c r="J289" s="29"/>
      <c r="K289" s="29"/>
      <c r="L289" s="29"/>
      <c r="M289" s="29"/>
      <c r="N289" s="28"/>
      <c r="O289" s="29"/>
      <c r="P289" s="29"/>
      <c r="Q289" s="28"/>
      <c r="R289" s="29"/>
    </row>
    <row r="290" spans="1:18" ht="13.8" thickBot="1" x14ac:dyDescent="0.3">
      <c r="A290" s="201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</row>
    <row r="291" spans="1:18" x14ac:dyDescent="0.25">
      <c r="A291" s="53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x14ac:dyDescent="0.25">
      <c r="A292" s="53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x14ac:dyDescent="0.25">
      <c r="A293" s="53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25">
      <c r="A294" s="16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3.8" thickBot="1" x14ac:dyDescent="0.3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3.8" thickBot="1" x14ac:dyDescent="0.3">
      <c r="A296" s="213"/>
      <c r="B296" s="47"/>
      <c r="C296" s="216"/>
      <c r="D296" s="218"/>
      <c r="E296" s="219"/>
      <c r="F296" s="220"/>
      <c r="G296" s="224"/>
      <c r="H296" s="227"/>
      <c r="I296" s="228"/>
      <c r="J296" s="228"/>
      <c r="K296" s="228"/>
      <c r="L296" s="229"/>
      <c r="M296" s="233"/>
      <c r="N296" s="234"/>
      <c r="O296" s="234"/>
      <c r="P296" s="234"/>
      <c r="Q296" s="234"/>
      <c r="R296" s="235"/>
    </row>
    <row r="297" spans="1:18" ht="13.8" thickBot="1" x14ac:dyDescent="0.3">
      <c r="A297" s="214"/>
      <c r="B297" s="47"/>
      <c r="C297" s="217"/>
      <c r="D297" s="221"/>
      <c r="E297" s="222"/>
      <c r="F297" s="223"/>
      <c r="G297" s="225"/>
      <c r="H297" s="230"/>
      <c r="I297" s="231"/>
      <c r="J297" s="231"/>
      <c r="K297" s="231"/>
      <c r="L297" s="232"/>
      <c r="M297" s="236"/>
      <c r="N297" s="237"/>
      <c r="O297" s="237"/>
      <c r="P297" s="237"/>
      <c r="Q297" s="237"/>
      <c r="R297" s="238"/>
    </row>
    <row r="298" spans="1:18" ht="13.8" thickBot="1" x14ac:dyDescent="0.3">
      <c r="A298" s="215"/>
      <c r="B298" s="17"/>
      <c r="C298" s="39"/>
      <c r="D298" s="203"/>
      <c r="E298" s="204"/>
      <c r="F298" s="205"/>
      <c r="G298" s="226"/>
      <c r="H298" s="206"/>
      <c r="I298" s="207"/>
      <c r="J298" s="207"/>
      <c r="K298" s="207"/>
      <c r="L298" s="208"/>
      <c r="M298" s="209"/>
      <c r="N298" s="210"/>
      <c r="O298" s="210"/>
      <c r="P298" s="210"/>
      <c r="Q298" s="210"/>
      <c r="R298" s="211"/>
    </row>
    <row r="299" spans="1:18" ht="13.8" thickBot="1" x14ac:dyDescent="0.3">
      <c r="A299" s="17"/>
      <c r="B299" s="17"/>
      <c r="C299" s="17"/>
      <c r="D299" s="45"/>
      <c r="E299" s="45"/>
      <c r="F299" s="46"/>
      <c r="G299" s="45"/>
      <c r="H299" s="66"/>
      <c r="I299" s="47"/>
      <c r="J299" s="46"/>
      <c r="K299" s="48"/>
      <c r="L299" s="46"/>
      <c r="M299" s="22"/>
      <c r="N299" s="23"/>
      <c r="O299" s="22"/>
      <c r="P299" s="22"/>
      <c r="Q299" s="24"/>
      <c r="R299" s="47"/>
    </row>
    <row r="300" spans="1:18" ht="13.8" thickBot="1" x14ac:dyDescent="0.3">
      <c r="A300" s="25"/>
      <c r="B300" s="57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5"/>
      <c r="N300" s="25"/>
      <c r="O300" s="25"/>
      <c r="P300" s="25"/>
      <c r="Q300" s="26"/>
      <c r="R300" s="25"/>
    </row>
    <row r="301" spans="1:18" ht="13.8" thickBot="1" x14ac:dyDescent="0.3">
      <c r="A301" s="61"/>
      <c r="B301" s="59"/>
      <c r="C301" s="61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8"/>
      <c r="O301" s="29"/>
      <c r="P301" s="29"/>
      <c r="Q301" s="29"/>
      <c r="R301" s="29"/>
    </row>
    <row r="302" spans="1:18" ht="13.8" thickBot="1" x14ac:dyDescent="0.3">
      <c r="A302" s="61"/>
      <c r="B302" s="59"/>
      <c r="C302" s="61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8"/>
      <c r="O302" s="29"/>
      <c r="P302" s="29"/>
      <c r="Q302" s="29"/>
      <c r="R302" s="29"/>
    </row>
    <row r="303" spans="1:18" ht="13.8" thickBot="1" x14ac:dyDescent="0.3">
      <c r="A303" s="61"/>
      <c r="B303" s="59"/>
      <c r="C303" s="61"/>
      <c r="D303" s="28"/>
      <c r="E303" s="28"/>
      <c r="F303" s="28"/>
      <c r="G303" s="28"/>
      <c r="H303" s="27"/>
      <c r="I303" s="27"/>
      <c r="J303" s="29"/>
      <c r="K303" s="29"/>
      <c r="L303" s="27"/>
      <c r="M303" s="29"/>
      <c r="N303" s="28"/>
      <c r="O303" s="29"/>
      <c r="P303" s="29"/>
      <c r="Q303" s="27"/>
      <c r="R303" s="29"/>
    </row>
    <row r="304" spans="1:18" ht="13.8" thickBot="1" x14ac:dyDescent="0.3">
      <c r="A304" s="61"/>
      <c r="B304" s="59"/>
      <c r="C304" s="61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8"/>
      <c r="O304" s="29"/>
      <c r="P304" s="29"/>
      <c r="Q304" s="29"/>
      <c r="R304" s="29"/>
    </row>
    <row r="305" spans="1:18" ht="13.8" thickBot="1" x14ac:dyDescent="0.3">
      <c r="A305" s="61"/>
      <c r="B305" s="59"/>
      <c r="C305" s="61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3"/>
      <c r="O305" s="34"/>
      <c r="P305" s="34"/>
      <c r="Q305" s="34"/>
      <c r="R305" s="34"/>
    </row>
    <row r="306" spans="1:18" ht="13.8" thickBot="1" x14ac:dyDescent="0.3">
      <c r="A306" s="30"/>
      <c r="B306" s="31"/>
      <c r="C306" s="32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3"/>
      <c r="O306" s="34"/>
      <c r="P306" s="34"/>
      <c r="Q306" s="34"/>
      <c r="R306" s="34"/>
    </row>
    <row r="307" spans="1:18" ht="13.8" thickBot="1" x14ac:dyDescent="0.3">
      <c r="A307" s="25"/>
      <c r="B307" s="35"/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5"/>
      <c r="N307" s="25"/>
      <c r="O307" s="25"/>
      <c r="P307" s="25"/>
      <c r="Q307" s="26"/>
      <c r="R307" s="25"/>
    </row>
    <row r="308" spans="1:18" ht="13.8" thickBot="1" x14ac:dyDescent="0.3">
      <c r="A308" s="36"/>
      <c r="B308" s="37"/>
      <c r="C308" s="36"/>
      <c r="D308" s="38"/>
      <c r="E308" s="38"/>
      <c r="F308" s="38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40"/>
      <c r="R308" s="39"/>
    </row>
    <row r="309" spans="1:18" ht="13.8" thickBot="1" x14ac:dyDescent="0.3">
      <c r="A309" s="30"/>
      <c r="B309" s="2"/>
      <c r="C309" s="3"/>
      <c r="D309" s="3"/>
      <c r="E309" s="4"/>
      <c r="F309" s="4"/>
      <c r="G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8" thickBot="1" x14ac:dyDescent="0.3">
      <c r="A310" s="25"/>
      <c r="B310" s="63"/>
      <c r="C310" s="30"/>
      <c r="D310" s="33"/>
      <c r="E310" s="33"/>
      <c r="F310" s="33"/>
      <c r="G310" s="33"/>
      <c r="H310" s="33"/>
      <c r="I310" s="33"/>
      <c r="J310" s="33"/>
      <c r="K310" s="33"/>
      <c r="L310" s="33"/>
      <c r="M310" s="30"/>
      <c r="N310" s="30"/>
      <c r="O310" s="30"/>
      <c r="P310" s="30"/>
      <c r="Q310" s="33"/>
      <c r="R310" s="30"/>
    </row>
    <row r="311" spans="1:18" ht="13.8" thickBot="1" x14ac:dyDescent="0.3">
      <c r="A311" s="69"/>
      <c r="B311" s="59"/>
      <c r="C311" s="61"/>
      <c r="D311" s="33"/>
      <c r="E311" s="33"/>
      <c r="F311" s="34"/>
      <c r="G311" s="34"/>
      <c r="H311" s="34"/>
      <c r="I311" s="33"/>
      <c r="J311" s="34"/>
      <c r="K311" s="34"/>
      <c r="L311" s="34"/>
      <c r="M311" s="34"/>
      <c r="N311" s="33"/>
      <c r="O311" s="34"/>
      <c r="P311" s="34"/>
      <c r="Q311" s="33"/>
      <c r="R311" s="34"/>
    </row>
    <row r="312" spans="1:18" ht="13.8" thickBot="1" x14ac:dyDescent="0.3">
      <c r="A312" s="69"/>
      <c r="B312" s="59"/>
      <c r="C312" s="61"/>
      <c r="D312" s="33"/>
      <c r="E312" s="33"/>
      <c r="F312" s="34"/>
      <c r="G312" s="34"/>
      <c r="H312" s="33"/>
      <c r="I312" s="33"/>
      <c r="J312" s="34"/>
      <c r="K312" s="34"/>
      <c r="L312" s="32"/>
      <c r="M312" s="34"/>
      <c r="N312" s="33"/>
      <c r="O312" s="34"/>
      <c r="P312" s="34"/>
      <c r="Q312" s="33"/>
      <c r="R312" s="34"/>
    </row>
    <row r="313" spans="1:18" ht="13.8" thickBot="1" x14ac:dyDescent="0.3">
      <c r="A313" s="69"/>
      <c r="B313" s="59"/>
      <c r="C313" s="61"/>
      <c r="D313" s="33"/>
      <c r="E313" s="33"/>
      <c r="F313" s="34"/>
      <c r="G313" s="34"/>
      <c r="H313" s="33"/>
      <c r="I313" s="33"/>
      <c r="J313" s="34"/>
      <c r="K313" s="34"/>
      <c r="L313" s="34"/>
      <c r="M313" s="34"/>
      <c r="N313" s="33"/>
      <c r="O313" s="34"/>
      <c r="P313" s="34"/>
      <c r="Q313" s="33"/>
      <c r="R313" s="34"/>
    </row>
    <row r="314" spans="1:18" ht="13.8" thickBot="1" x14ac:dyDescent="0.3">
      <c r="A314" s="69"/>
      <c r="B314" s="59"/>
      <c r="C314" s="61"/>
      <c r="D314" s="33"/>
      <c r="E314" s="33"/>
      <c r="F314" s="33"/>
      <c r="G314" s="33"/>
      <c r="H314" s="33"/>
      <c r="I314" s="33"/>
      <c r="J314" s="34"/>
      <c r="K314" s="34"/>
      <c r="L314" s="34"/>
      <c r="M314" s="34"/>
      <c r="N314" s="33"/>
      <c r="O314" s="34"/>
      <c r="P314" s="34"/>
      <c r="Q314" s="33"/>
      <c r="R314" s="34"/>
    </row>
    <row r="315" spans="1:18" ht="13.8" thickBot="1" x14ac:dyDescent="0.3">
      <c r="A315" s="65"/>
      <c r="B315" s="59"/>
      <c r="C315" s="61"/>
      <c r="D315" s="33"/>
      <c r="E315" s="33"/>
      <c r="F315" s="33"/>
      <c r="G315" s="34"/>
      <c r="H315" s="33"/>
      <c r="I315" s="33"/>
      <c r="J315" s="34"/>
      <c r="K315" s="34"/>
      <c r="L315" s="34"/>
      <c r="M315" s="34"/>
      <c r="N315" s="33"/>
      <c r="O315" s="34"/>
      <c r="P315" s="34"/>
      <c r="Q315" s="33"/>
      <c r="R315" s="34"/>
    </row>
    <row r="316" spans="1:18" ht="13.8" thickBot="1" x14ac:dyDescent="0.3">
      <c r="A316" s="65"/>
      <c r="B316" s="59"/>
      <c r="C316" s="61"/>
      <c r="D316" s="33"/>
      <c r="E316" s="33"/>
      <c r="F316" s="33"/>
      <c r="G316" s="33"/>
      <c r="H316" s="33"/>
      <c r="I316" s="33"/>
      <c r="J316" s="34"/>
      <c r="K316" s="34"/>
      <c r="L316" s="34"/>
      <c r="M316" s="34"/>
      <c r="N316" s="33"/>
      <c r="O316" s="34"/>
      <c r="P316" s="34"/>
      <c r="Q316" s="33"/>
      <c r="R316" s="34"/>
    </row>
    <row r="317" spans="1:18" ht="13.8" thickBot="1" x14ac:dyDescent="0.3">
      <c r="A317" s="71"/>
      <c r="B317" s="59"/>
      <c r="C317" s="61"/>
      <c r="D317" s="33"/>
      <c r="E317" s="33"/>
      <c r="F317" s="33"/>
      <c r="G317" s="34"/>
      <c r="H317" s="33"/>
      <c r="I317" s="33"/>
      <c r="J317" s="34"/>
      <c r="K317" s="34"/>
      <c r="L317" s="34"/>
      <c r="M317" s="34"/>
      <c r="N317" s="33"/>
      <c r="O317" s="34"/>
      <c r="P317" s="34"/>
      <c r="Q317" s="33"/>
      <c r="R317" s="34"/>
    </row>
    <row r="318" spans="1:18" ht="13.8" thickBot="1" x14ac:dyDescent="0.3">
      <c r="A318" s="25"/>
      <c r="B318" s="41"/>
      <c r="C318" s="30"/>
      <c r="D318" s="33"/>
      <c r="E318" s="33"/>
      <c r="F318" s="33"/>
      <c r="G318" s="33"/>
      <c r="H318" s="33"/>
      <c r="I318" s="33"/>
      <c r="J318" s="33"/>
      <c r="K318" s="33"/>
      <c r="L318" s="33"/>
      <c r="M318" s="30"/>
      <c r="N318" s="30"/>
      <c r="O318" s="30"/>
      <c r="P318" s="30"/>
      <c r="Q318" s="33"/>
      <c r="R318" s="30"/>
    </row>
    <row r="319" spans="1:18" ht="13.8" thickBot="1" x14ac:dyDescent="0.3">
      <c r="A319" s="30"/>
      <c r="B319" s="41"/>
      <c r="C319" s="30"/>
      <c r="D319" s="33"/>
      <c r="E319" s="33"/>
      <c r="F319" s="33"/>
      <c r="G319" s="33"/>
      <c r="H319" s="33"/>
      <c r="I319" s="33"/>
      <c r="J319" s="33"/>
      <c r="K319" s="33"/>
      <c r="L319" s="33"/>
      <c r="M319" s="30"/>
      <c r="N319" s="30"/>
      <c r="O319" s="30"/>
      <c r="P319" s="30"/>
      <c r="Q319" s="33"/>
      <c r="R319" s="30"/>
    </row>
    <row r="320" spans="1:18" ht="13.8" thickBot="1" x14ac:dyDescent="0.3">
      <c r="A320" s="30"/>
      <c r="B320" s="41"/>
      <c r="C320" s="30"/>
      <c r="D320" s="33"/>
      <c r="E320" s="33"/>
      <c r="F320" s="33"/>
      <c r="G320" s="33"/>
      <c r="H320" s="33"/>
      <c r="I320" s="33"/>
      <c r="J320" s="33"/>
      <c r="K320" s="33"/>
      <c r="L320" s="33"/>
      <c r="M320" s="30"/>
      <c r="N320" s="30"/>
      <c r="O320" s="30"/>
      <c r="P320" s="30"/>
      <c r="Q320" s="33"/>
      <c r="R320" s="30"/>
    </row>
    <row r="321" spans="1:18" ht="13.8" thickBot="1" x14ac:dyDescent="0.3">
      <c r="A321" s="25"/>
      <c r="B321" s="41"/>
      <c r="C321" s="30"/>
      <c r="D321" s="33"/>
      <c r="E321" s="33"/>
      <c r="F321" s="33"/>
      <c r="G321" s="33"/>
      <c r="H321" s="33"/>
      <c r="I321" s="33"/>
      <c r="J321" s="33"/>
      <c r="K321" s="33"/>
      <c r="L321" s="33"/>
      <c r="M321" s="30"/>
      <c r="N321" s="30"/>
      <c r="O321" s="30"/>
      <c r="P321" s="30"/>
      <c r="Q321" s="33"/>
      <c r="R321" s="30"/>
    </row>
    <row r="322" spans="1:18" ht="13.8" thickBot="1" x14ac:dyDescent="0.3">
      <c r="A322" s="25"/>
      <c r="B322" s="41"/>
      <c r="C322" s="30"/>
      <c r="D322" s="33"/>
      <c r="E322" s="33"/>
      <c r="F322" s="34"/>
      <c r="G322" s="32"/>
      <c r="H322" s="32"/>
      <c r="I322" s="32"/>
      <c r="J322" s="32"/>
      <c r="K322" s="32"/>
      <c r="L322" s="32"/>
      <c r="M322" s="34"/>
      <c r="N322" s="33"/>
      <c r="O322" s="34"/>
      <c r="P322" s="32"/>
      <c r="Q322" s="32"/>
      <c r="R322" s="32"/>
    </row>
    <row r="323" spans="1:18" ht="14.4" thickBot="1" x14ac:dyDescent="0.35">
      <c r="A323" s="42"/>
      <c r="B323" s="6"/>
      <c r="C323" s="7"/>
      <c r="D323" s="7"/>
      <c r="E323" s="8"/>
      <c r="F323" s="8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4.4" thickBot="1" x14ac:dyDescent="0.35">
      <c r="A324" s="43"/>
      <c r="B324" s="6"/>
      <c r="C324" s="7"/>
      <c r="D324" s="7"/>
      <c r="E324" s="8"/>
      <c r="F324" s="8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3.8" thickBot="1" x14ac:dyDescent="0.3">
      <c r="A325" s="30"/>
      <c r="B325" s="2"/>
      <c r="C325" s="3"/>
      <c r="D325" s="3"/>
      <c r="E325" s="4"/>
      <c r="F325" s="4"/>
      <c r="G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8" thickBot="1" x14ac:dyDescent="0.3">
      <c r="A326" s="25"/>
      <c r="B326" s="44"/>
      <c r="C326" s="25"/>
      <c r="D326" s="28"/>
      <c r="E326" s="28"/>
      <c r="F326" s="28"/>
      <c r="G326" s="28"/>
      <c r="H326" s="28"/>
      <c r="I326" s="27"/>
      <c r="J326" s="29"/>
      <c r="K326" s="29"/>
      <c r="L326" s="29"/>
      <c r="M326" s="29"/>
      <c r="N326" s="28"/>
      <c r="O326" s="29"/>
      <c r="P326" s="29"/>
      <c r="Q326" s="28"/>
      <c r="R326" s="29"/>
    </row>
    <row r="327" spans="1:18" x14ac:dyDescent="0.25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</row>
    <row r="328" spans="1:18" x14ac:dyDescent="0.25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</row>
    <row r="329" spans="1:18" x14ac:dyDescent="0.25">
      <c r="A329" s="53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x14ac:dyDescent="0.25">
      <c r="A330" s="53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x14ac:dyDescent="0.25">
      <c r="A331" s="53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x14ac:dyDescent="0.25">
      <c r="A332" s="16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3.8" thickBot="1" x14ac:dyDescent="0.3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3.8" thickBot="1" x14ac:dyDescent="0.3">
      <c r="A334" s="213"/>
      <c r="B334" s="47"/>
      <c r="C334" s="216"/>
      <c r="D334" s="218"/>
      <c r="E334" s="219"/>
      <c r="F334" s="220"/>
      <c r="G334" s="224"/>
      <c r="H334" s="227"/>
      <c r="I334" s="228"/>
      <c r="J334" s="228"/>
      <c r="K334" s="228"/>
      <c r="L334" s="229"/>
      <c r="M334" s="233"/>
      <c r="N334" s="234"/>
      <c r="O334" s="234"/>
      <c r="P334" s="234"/>
      <c r="Q334" s="234"/>
      <c r="R334" s="235"/>
    </row>
    <row r="335" spans="1:18" ht="13.8" thickBot="1" x14ac:dyDescent="0.3">
      <c r="A335" s="214"/>
      <c r="B335" s="47"/>
      <c r="C335" s="217"/>
      <c r="D335" s="221"/>
      <c r="E335" s="222"/>
      <c r="F335" s="223"/>
      <c r="G335" s="225"/>
      <c r="H335" s="230"/>
      <c r="I335" s="231"/>
      <c r="J335" s="231"/>
      <c r="K335" s="231"/>
      <c r="L335" s="232"/>
      <c r="M335" s="236"/>
      <c r="N335" s="237"/>
      <c r="O335" s="237"/>
      <c r="P335" s="237"/>
      <c r="Q335" s="237"/>
      <c r="R335" s="238"/>
    </row>
    <row r="336" spans="1:18" ht="13.8" thickBot="1" x14ac:dyDescent="0.3">
      <c r="A336" s="215"/>
      <c r="B336" s="17"/>
      <c r="C336" s="39"/>
      <c r="D336" s="203"/>
      <c r="E336" s="204"/>
      <c r="F336" s="205"/>
      <c r="G336" s="226"/>
      <c r="H336" s="206"/>
      <c r="I336" s="207"/>
      <c r="J336" s="207"/>
      <c r="K336" s="207"/>
      <c r="L336" s="208"/>
      <c r="M336" s="209"/>
      <c r="N336" s="210"/>
      <c r="O336" s="210"/>
      <c r="P336" s="210"/>
      <c r="Q336" s="210"/>
      <c r="R336" s="211"/>
    </row>
    <row r="337" spans="1:18" ht="13.8" thickBot="1" x14ac:dyDescent="0.3">
      <c r="A337" s="17"/>
      <c r="B337" s="17"/>
      <c r="C337" s="17"/>
      <c r="D337" s="45"/>
      <c r="E337" s="45"/>
      <c r="F337" s="46"/>
      <c r="G337" s="45"/>
      <c r="H337" s="66"/>
      <c r="I337" s="47"/>
      <c r="J337" s="46"/>
      <c r="K337" s="48"/>
      <c r="L337" s="46"/>
      <c r="M337" s="22"/>
      <c r="N337" s="23"/>
      <c r="O337" s="22"/>
      <c r="P337" s="22"/>
      <c r="Q337" s="24"/>
      <c r="R337" s="47"/>
    </row>
    <row r="338" spans="1:18" ht="13.8" thickBot="1" x14ac:dyDescent="0.3">
      <c r="A338" s="25"/>
      <c r="B338" s="57"/>
      <c r="C338" s="25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5"/>
      <c r="O338" s="25"/>
      <c r="P338" s="25"/>
      <c r="Q338" s="26"/>
      <c r="R338" s="25"/>
    </row>
    <row r="339" spans="1:18" ht="13.8" thickBot="1" x14ac:dyDescent="0.3">
      <c r="A339" s="61"/>
      <c r="B339" s="59"/>
      <c r="C339" s="61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8"/>
      <c r="O339" s="29"/>
      <c r="P339" s="29"/>
      <c r="Q339" s="29"/>
      <c r="R339" s="29"/>
    </row>
    <row r="340" spans="1:18" ht="13.8" thickBot="1" x14ac:dyDescent="0.3">
      <c r="A340" s="61"/>
      <c r="B340" s="59"/>
      <c r="C340" s="61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8"/>
      <c r="O340" s="29"/>
      <c r="P340" s="29"/>
      <c r="Q340" s="29"/>
      <c r="R340" s="29"/>
    </row>
    <row r="341" spans="1:18" ht="13.8" thickBot="1" x14ac:dyDescent="0.3">
      <c r="A341" s="61"/>
      <c r="B341" s="59"/>
      <c r="C341" s="61"/>
      <c r="D341" s="28"/>
      <c r="E341" s="28"/>
      <c r="F341" s="28"/>
      <c r="G341" s="28"/>
      <c r="H341" s="27"/>
      <c r="I341" s="27"/>
      <c r="J341" s="29"/>
      <c r="K341" s="29"/>
      <c r="L341" s="27"/>
      <c r="M341" s="29"/>
      <c r="N341" s="28"/>
      <c r="O341" s="29"/>
      <c r="P341" s="29"/>
      <c r="Q341" s="27"/>
      <c r="R341" s="29"/>
    </row>
    <row r="342" spans="1:18" ht="13.8" thickBot="1" x14ac:dyDescent="0.3">
      <c r="A342" s="61"/>
      <c r="B342" s="59"/>
      <c r="C342" s="61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8"/>
      <c r="O342" s="29"/>
      <c r="P342" s="29"/>
      <c r="Q342" s="29"/>
      <c r="R342" s="29"/>
    </row>
    <row r="343" spans="1:18" ht="13.8" thickBot="1" x14ac:dyDescent="0.3">
      <c r="A343" s="73"/>
      <c r="B343" s="59"/>
      <c r="C343" s="61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3"/>
      <c r="O343" s="34"/>
      <c r="P343" s="34"/>
      <c r="Q343" s="34"/>
      <c r="R343" s="34"/>
    </row>
    <row r="344" spans="1:18" ht="13.8" thickBot="1" x14ac:dyDescent="0.3">
      <c r="A344" s="30"/>
      <c r="B344" s="31"/>
      <c r="C344" s="32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3"/>
      <c r="O344" s="34"/>
      <c r="P344" s="34"/>
      <c r="Q344" s="34"/>
      <c r="R344" s="34"/>
    </row>
    <row r="345" spans="1:18" ht="13.8" thickBot="1" x14ac:dyDescent="0.3">
      <c r="A345" s="25"/>
      <c r="B345" s="35"/>
      <c r="C345" s="25"/>
      <c r="D345" s="26"/>
      <c r="E345" s="26"/>
      <c r="F345" s="26"/>
      <c r="G345" s="26"/>
      <c r="H345" s="26"/>
      <c r="I345" s="26"/>
      <c r="J345" s="26"/>
      <c r="K345" s="26"/>
      <c r="L345" s="26"/>
      <c r="M345" s="25"/>
      <c r="N345" s="25"/>
      <c r="O345" s="25"/>
      <c r="P345" s="25"/>
      <c r="Q345" s="26"/>
      <c r="R345" s="25"/>
    </row>
    <row r="346" spans="1:18" ht="13.8" thickBot="1" x14ac:dyDescent="0.3">
      <c r="A346" s="36"/>
      <c r="B346" s="37"/>
      <c r="C346" s="36"/>
      <c r="D346" s="38"/>
      <c r="E346" s="38"/>
      <c r="F346" s="38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40"/>
      <c r="R346" s="39"/>
    </row>
    <row r="347" spans="1:18" ht="13.8" thickBot="1" x14ac:dyDescent="0.3">
      <c r="A347" s="30"/>
      <c r="B347" s="2"/>
      <c r="C347" s="3"/>
      <c r="D347" s="3"/>
      <c r="E347" s="4"/>
      <c r="F347" s="4"/>
      <c r="G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8" thickBot="1" x14ac:dyDescent="0.3">
      <c r="A348" s="25"/>
      <c r="B348" s="63"/>
      <c r="C348" s="30"/>
      <c r="D348" s="33"/>
      <c r="E348" s="33"/>
      <c r="F348" s="33"/>
      <c r="G348" s="33"/>
      <c r="H348" s="33"/>
      <c r="I348" s="33"/>
      <c r="J348" s="33"/>
      <c r="K348" s="33"/>
      <c r="L348" s="33"/>
      <c r="M348" s="30"/>
      <c r="N348" s="30"/>
      <c r="O348" s="30"/>
      <c r="P348" s="30"/>
      <c r="Q348" s="33"/>
      <c r="R348" s="30"/>
    </row>
    <row r="349" spans="1:18" ht="13.8" thickBot="1" x14ac:dyDescent="0.3">
      <c r="A349" s="61"/>
      <c r="B349" s="59"/>
      <c r="C349" s="61"/>
      <c r="D349" s="33"/>
      <c r="E349" s="33"/>
      <c r="F349" s="34"/>
      <c r="G349" s="34"/>
      <c r="H349" s="34"/>
      <c r="I349" s="33"/>
      <c r="J349" s="34"/>
      <c r="K349" s="34"/>
      <c r="L349" s="34"/>
      <c r="M349" s="34"/>
      <c r="N349" s="33"/>
      <c r="O349" s="34"/>
      <c r="P349" s="34"/>
      <c r="Q349" s="33"/>
      <c r="R349" s="34"/>
    </row>
    <row r="350" spans="1:18" ht="13.8" thickBot="1" x14ac:dyDescent="0.3">
      <c r="A350" s="61"/>
      <c r="B350" s="59"/>
      <c r="C350" s="61"/>
      <c r="D350" s="33"/>
      <c r="E350" s="33"/>
      <c r="F350" s="34"/>
      <c r="G350" s="34"/>
      <c r="H350" s="33"/>
      <c r="I350" s="33"/>
      <c r="J350" s="34"/>
      <c r="K350" s="34"/>
      <c r="L350" s="32"/>
      <c r="M350" s="34"/>
      <c r="N350" s="33"/>
      <c r="O350" s="34"/>
      <c r="P350" s="34"/>
      <c r="Q350" s="33"/>
      <c r="R350" s="34"/>
    </row>
    <row r="351" spans="1:18" ht="13.8" thickBot="1" x14ac:dyDescent="0.3">
      <c r="A351" s="61"/>
      <c r="B351" s="59"/>
      <c r="C351" s="61"/>
      <c r="D351" s="33"/>
      <c r="E351" s="33"/>
      <c r="F351" s="34"/>
      <c r="G351" s="34"/>
      <c r="H351" s="33"/>
      <c r="I351" s="33"/>
      <c r="J351" s="34"/>
      <c r="K351" s="34"/>
      <c r="L351" s="34"/>
      <c r="M351" s="34"/>
      <c r="N351" s="33"/>
      <c r="O351" s="34"/>
      <c r="P351" s="34"/>
      <c r="Q351" s="33"/>
      <c r="R351" s="34"/>
    </row>
    <row r="352" spans="1:18" ht="13.8" thickBot="1" x14ac:dyDescent="0.3">
      <c r="A352" s="61"/>
      <c r="B352" s="59"/>
      <c r="C352" s="61"/>
      <c r="D352" s="33"/>
      <c r="E352" s="33"/>
      <c r="F352" s="33"/>
      <c r="G352" s="33"/>
      <c r="H352" s="33"/>
      <c r="I352" s="33"/>
      <c r="J352" s="34"/>
      <c r="K352" s="34"/>
      <c r="L352" s="34"/>
      <c r="M352" s="34"/>
      <c r="N352" s="33"/>
      <c r="O352" s="34"/>
      <c r="P352" s="34"/>
      <c r="Q352" s="33"/>
      <c r="R352" s="34"/>
    </row>
    <row r="353" spans="1:18" ht="13.8" thickBot="1" x14ac:dyDescent="0.3">
      <c r="A353" s="61"/>
      <c r="B353" s="59"/>
      <c r="C353" s="61"/>
      <c r="D353" s="33"/>
      <c r="E353" s="33"/>
      <c r="F353" s="33"/>
      <c r="G353" s="34"/>
      <c r="H353" s="33"/>
      <c r="I353" s="33"/>
      <c r="J353" s="34"/>
      <c r="K353" s="34"/>
      <c r="L353" s="34"/>
      <c r="M353" s="34"/>
      <c r="N353" s="33"/>
      <c r="O353" s="34"/>
      <c r="P353" s="34"/>
      <c r="Q353" s="33"/>
      <c r="R353" s="34"/>
    </row>
    <row r="354" spans="1:18" ht="13.8" thickBot="1" x14ac:dyDescent="0.3">
      <c r="A354" s="73"/>
      <c r="B354" s="59"/>
      <c r="C354" s="61"/>
      <c r="D354" s="33"/>
      <c r="E354" s="33"/>
      <c r="F354" s="33"/>
      <c r="G354" s="33"/>
      <c r="H354" s="33"/>
      <c r="I354" s="33"/>
      <c r="J354" s="34"/>
      <c r="K354" s="34"/>
      <c r="L354" s="34"/>
      <c r="M354" s="34"/>
      <c r="N354" s="33"/>
      <c r="O354" s="34"/>
      <c r="P354" s="34"/>
      <c r="Q354" s="33"/>
      <c r="R354" s="34"/>
    </row>
    <row r="355" spans="1:18" ht="13.8" thickBot="1" x14ac:dyDescent="0.3">
      <c r="A355" s="73"/>
      <c r="B355" s="59"/>
      <c r="C355" s="61"/>
      <c r="D355" s="33"/>
      <c r="E355" s="33"/>
      <c r="F355" s="33"/>
      <c r="G355" s="34"/>
      <c r="H355" s="33"/>
      <c r="I355" s="33"/>
      <c r="J355" s="34"/>
      <c r="K355" s="34"/>
      <c r="L355" s="34"/>
      <c r="M355" s="34"/>
      <c r="N355" s="33"/>
      <c r="O355" s="34"/>
      <c r="P355" s="34"/>
      <c r="Q355" s="33"/>
      <c r="R355" s="34"/>
    </row>
    <row r="356" spans="1:18" ht="13.8" thickBot="1" x14ac:dyDescent="0.3">
      <c r="A356" s="25"/>
      <c r="B356" s="41"/>
      <c r="C356" s="30"/>
      <c r="D356" s="33"/>
      <c r="E356" s="33"/>
      <c r="F356" s="33"/>
      <c r="G356" s="33"/>
      <c r="H356" s="33"/>
      <c r="I356" s="33"/>
      <c r="J356" s="33"/>
      <c r="K356" s="33"/>
      <c r="L356" s="33"/>
      <c r="M356" s="30"/>
      <c r="N356" s="30"/>
      <c r="O356" s="30"/>
      <c r="P356" s="30"/>
      <c r="Q356" s="33"/>
      <c r="R356" s="30"/>
    </row>
    <row r="357" spans="1:18" ht="13.8" thickBot="1" x14ac:dyDescent="0.3">
      <c r="A357" s="30"/>
      <c r="B357" s="41"/>
      <c r="C357" s="30"/>
      <c r="D357" s="33"/>
      <c r="E357" s="33"/>
      <c r="F357" s="33"/>
      <c r="G357" s="33"/>
      <c r="H357" s="33"/>
      <c r="I357" s="33"/>
      <c r="J357" s="33"/>
      <c r="K357" s="33"/>
      <c r="L357" s="33"/>
      <c r="M357" s="30"/>
      <c r="N357" s="30"/>
      <c r="O357" s="30"/>
      <c r="P357" s="30"/>
      <c r="Q357" s="33"/>
      <c r="R357" s="30"/>
    </row>
    <row r="358" spans="1:18" ht="13.8" thickBot="1" x14ac:dyDescent="0.3">
      <c r="A358" s="30"/>
      <c r="B358" s="41"/>
      <c r="C358" s="30"/>
      <c r="D358" s="33"/>
      <c r="E358" s="33"/>
      <c r="F358" s="33"/>
      <c r="G358" s="33"/>
      <c r="H358" s="33"/>
      <c r="I358" s="33"/>
      <c r="J358" s="33"/>
      <c r="K358" s="33"/>
      <c r="L358" s="33"/>
      <c r="M358" s="30"/>
      <c r="N358" s="30"/>
      <c r="O358" s="30"/>
      <c r="P358" s="30"/>
      <c r="Q358" s="33"/>
      <c r="R358" s="30"/>
    </row>
    <row r="359" spans="1:18" ht="13.8" thickBot="1" x14ac:dyDescent="0.3">
      <c r="A359" s="25"/>
      <c r="B359" s="41"/>
      <c r="C359" s="30"/>
      <c r="D359" s="33"/>
      <c r="E359" s="33"/>
      <c r="F359" s="33"/>
      <c r="G359" s="33"/>
      <c r="H359" s="33"/>
      <c r="I359" s="33"/>
      <c r="J359" s="33"/>
      <c r="K359" s="33"/>
      <c r="L359" s="33"/>
      <c r="M359" s="30"/>
      <c r="N359" s="30"/>
      <c r="O359" s="30"/>
      <c r="P359" s="30"/>
      <c r="Q359" s="33"/>
      <c r="R359" s="30"/>
    </row>
    <row r="360" spans="1:18" ht="13.8" thickBot="1" x14ac:dyDescent="0.3">
      <c r="A360" s="25"/>
      <c r="B360" s="41"/>
      <c r="C360" s="30"/>
      <c r="D360" s="33"/>
      <c r="E360" s="33"/>
      <c r="F360" s="34"/>
      <c r="G360" s="32"/>
      <c r="H360" s="32"/>
      <c r="I360" s="32"/>
      <c r="J360" s="32"/>
      <c r="K360" s="32"/>
      <c r="L360" s="32"/>
      <c r="M360" s="34"/>
      <c r="N360" s="33"/>
      <c r="O360" s="34"/>
      <c r="P360" s="32"/>
      <c r="Q360" s="32"/>
      <c r="R360" s="32"/>
    </row>
    <row r="361" spans="1:18" ht="14.4" thickBot="1" x14ac:dyDescent="0.35">
      <c r="A361" s="42"/>
      <c r="B361" s="6"/>
      <c r="C361" s="7"/>
      <c r="D361" s="7"/>
      <c r="E361" s="8"/>
      <c r="F361" s="8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4.4" thickBot="1" x14ac:dyDescent="0.35">
      <c r="A362" s="43"/>
      <c r="B362" s="6"/>
      <c r="C362" s="7"/>
      <c r="D362" s="7"/>
      <c r="E362" s="8"/>
      <c r="F362" s="8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3.8" thickBot="1" x14ac:dyDescent="0.3">
      <c r="A363" s="30"/>
      <c r="B363" s="2"/>
      <c r="C363" s="3"/>
      <c r="D363" s="3"/>
      <c r="E363" s="4"/>
      <c r="F363" s="4"/>
      <c r="G363" s="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8" thickBot="1" x14ac:dyDescent="0.3">
      <c r="A364" s="25"/>
      <c r="B364" s="44"/>
      <c r="C364" s="25"/>
      <c r="D364" s="28"/>
      <c r="E364" s="28"/>
      <c r="F364" s="28"/>
      <c r="G364" s="28"/>
      <c r="H364" s="28"/>
      <c r="I364" s="27"/>
      <c r="J364" s="29"/>
      <c r="K364" s="29"/>
      <c r="L364" s="29"/>
      <c r="M364" s="29"/>
      <c r="N364" s="28"/>
      <c r="O364" s="29"/>
      <c r="P364" s="29"/>
      <c r="Q364" s="28"/>
      <c r="R364" s="29"/>
    </row>
    <row r="365" spans="1:18" x14ac:dyDescent="0.25">
      <c r="A365" s="192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</row>
    <row r="366" spans="1:18" ht="13.8" thickBot="1" x14ac:dyDescent="0.3">
      <c r="A366" s="243"/>
      <c r="B366" s="244"/>
      <c r="C366" s="244"/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</row>
    <row r="367" spans="1:18" x14ac:dyDescent="0.25">
      <c r="A367" s="53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5">
      <c r="A368" s="53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5">
      <c r="A369" s="53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x14ac:dyDescent="0.25">
      <c r="A370" s="16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3.8" thickBot="1" x14ac:dyDescent="0.3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3.8" thickBot="1" x14ac:dyDescent="0.3">
      <c r="A372" s="213"/>
      <c r="B372" s="47"/>
      <c r="C372" s="216"/>
      <c r="D372" s="218"/>
      <c r="E372" s="219"/>
      <c r="F372" s="220"/>
      <c r="G372" s="224"/>
      <c r="H372" s="227"/>
      <c r="I372" s="228"/>
      <c r="J372" s="228"/>
      <c r="K372" s="228"/>
      <c r="L372" s="229"/>
      <c r="M372" s="233"/>
      <c r="N372" s="234"/>
      <c r="O372" s="234"/>
      <c r="P372" s="234"/>
      <c r="Q372" s="234"/>
      <c r="R372" s="235"/>
    </row>
    <row r="373" spans="1:18" ht="13.8" thickBot="1" x14ac:dyDescent="0.3">
      <c r="A373" s="214"/>
      <c r="B373" s="47"/>
      <c r="C373" s="217"/>
      <c r="D373" s="221"/>
      <c r="E373" s="222"/>
      <c r="F373" s="223"/>
      <c r="G373" s="225"/>
      <c r="H373" s="230"/>
      <c r="I373" s="231"/>
      <c r="J373" s="231"/>
      <c r="K373" s="231"/>
      <c r="L373" s="232"/>
      <c r="M373" s="236"/>
      <c r="N373" s="237"/>
      <c r="O373" s="237"/>
      <c r="P373" s="237"/>
      <c r="Q373" s="237"/>
      <c r="R373" s="238"/>
    </row>
    <row r="374" spans="1:18" ht="13.8" thickBot="1" x14ac:dyDescent="0.3">
      <c r="A374" s="215"/>
      <c r="B374" s="17"/>
      <c r="C374" s="39"/>
      <c r="D374" s="203"/>
      <c r="E374" s="204"/>
      <c r="F374" s="205"/>
      <c r="G374" s="226"/>
      <c r="H374" s="206"/>
      <c r="I374" s="207"/>
      <c r="J374" s="207"/>
      <c r="K374" s="207"/>
      <c r="L374" s="208"/>
      <c r="M374" s="209"/>
      <c r="N374" s="210"/>
      <c r="O374" s="210"/>
      <c r="P374" s="210"/>
      <c r="Q374" s="210"/>
      <c r="R374" s="211"/>
    </row>
    <row r="375" spans="1:18" ht="13.8" thickBot="1" x14ac:dyDescent="0.3">
      <c r="A375" s="17"/>
      <c r="B375" s="17"/>
      <c r="C375" s="17"/>
      <c r="D375" s="45"/>
      <c r="E375" s="45"/>
      <c r="F375" s="46"/>
      <c r="G375" s="45"/>
      <c r="H375" s="66"/>
      <c r="I375" s="47"/>
      <c r="J375" s="46"/>
      <c r="K375" s="48"/>
      <c r="L375" s="46"/>
      <c r="M375" s="22"/>
      <c r="N375" s="23"/>
      <c r="O375" s="22"/>
      <c r="P375" s="22"/>
      <c r="Q375" s="24"/>
      <c r="R375" s="47"/>
    </row>
    <row r="376" spans="1:18" ht="13.8" thickBot="1" x14ac:dyDescent="0.3">
      <c r="A376" s="25"/>
      <c r="B376" s="57"/>
      <c r="C376" s="25"/>
      <c r="D376" s="26"/>
      <c r="E376" s="26"/>
      <c r="F376" s="26"/>
      <c r="G376" s="26"/>
      <c r="H376" s="26"/>
      <c r="I376" s="26"/>
      <c r="J376" s="26"/>
      <c r="K376" s="26"/>
      <c r="L376" s="26"/>
      <c r="M376" s="25"/>
      <c r="N376" s="25"/>
      <c r="O376" s="25"/>
      <c r="P376" s="25"/>
      <c r="Q376" s="26"/>
      <c r="R376" s="25"/>
    </row>
    <row r="377" spans="1:18" ht="13.8" thickBot="1" x14ac:dyDescent="0.3">
      <c r="A377" s="61"/>
      <c r="B377" s="59"/>
      <c r="C377" s="61"/>
      <c r="D377" s="28"/>
      <c r="E377" s="28"/>
      <c r="F377" s="29"/>
      <c r="G377" s="29"/>
      <c r="H377" s="29"/>
      <c r="I377" s="29"/>
      <c r="J377" s="29"/>
      <c r="K377" s="29"/>
      <c r="L377" s="29"/>
      <c r="M377" s="29"/>
      <c r="N377" s="28"/>
      <c r="O377" s="29"/>
      <c r="P377" s="29"/>
      <c r="Q377" s="29"/>
      <c r="R377" s="29"/>
    </row>
    <row r="378" spans="1:18" ht="13.8" thickBot="1" x14ac:dyDescent="0.3">
      <c r="A378" s="61"/>
      <c r="B378" s="59"/>
      <c r="C378" s="61"/>
      <c r="D378" s="28"/>
      <c r="E378" s="28"/>
      <c r="F378" s="29"/>
      <c r="G378" s="29"/>
      <c r="H378" s="29"/>
      <c r="I378" s="29"/>
      <c r="J378" s="29"/>
      <c r="K378" s="29"/>
      <c r="L378" s="29"/>
      <c r="M378" s="29"/>
      <c r="N378" s="28"/>
      <c r="O378" s="29"/>
      <c r="P378" s="29"/>
      <c r="Q378" s="29"/>
      <c r="R378" s="29"/>
    </row>
    <row r="379" spans="1:18" ht="13.8" thickBot="1" x14ac:dyDescent="0.3">
      <c r="A379" s="61"/>
      <c r="B379" s="59"/>
      <c r="C379" s="61"/>
      <c r="D379" s="28"/>
      <c r="E379" s="28"/>
      <c r="F379" s="28"/>
      <c r="G379" s="28"/>
      <c r="H379" s="27"/>
      <c r="I379" s="27"/>
      <c r="J379" s="29"/>
      <c r="K379" s="29"/>
      <c r="L379" s="27"/>
      <c r="M379" s="29"/>
      <c r="N379" s="28"/>
      <c r="O379" s="29"/>
      <c r="P379" s="29"/>
      <c r="Q379" s="27"/>
      <c r="R379" s="29"/>
    </row>
    <row r="380" spans="1:18" ht="13.8" thickBot="1" x14ac:dyDescent="0.3">
      <c r="A380" s="61"/>
      <c r="B380" s="59"/>
      <c r="C380" s="61"/>
      <c r="D380" s="28"/>
      <c r="E380" s="28"/>
      <c r="F380" s="29"/>
      <c r="G380" s="29"/>
      <c r="H380" s="29"/>
      <c r="I380" s="29"/>
      <c r="J380" s="29"/>
      <c r="K380" s="29"/>
      <c r="L380" s="29"/>
      <c r="M380" s="29"/>
      <c r="N380" s="28"/>
      <c r="O380" s="29"/>
      <c r="P380" s="29"/>
      <c r="Q380" s="29"/>
      <c r="R380" s="29"/>
    </row>
    <row r="381" spans="1:18" ht="13.8" thickBot="1" x14ac:dyDescent="0.3">
      <c r="A381" s="30"/>
      <c r="B381" s="31"/>
      <c r="C381" s="32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3"/>
      <c r="O381" s="34"/>
      <c r="P381" s="34"/>
      <c r="Q381" s="34"/>
      <c r="R381" s="34"/>
    </row>
    <row r="382" spans="1:18" ht="13.8" thickBot="1" x14ac:dyDescent="0.3">
      <c r="A382" s="30"/>
      <c r="B382" s="31"/>
      <c r="C382" s="32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3"/>
      <c r="O382" s="34"/>
      <c r="P382" s="34"/>
      <c r="Q382" s="34"/>
      <c r="R382" s="34"/>
    </row>
    <row r="383" spans="1:18" ht="13.8" thickBot="1" x14ac:dyDescent="0.3">
      <c r="A383" s="25"/>
      <c r="B383" s="35"/>
      <c r="C383" s="25"/>
      <c r="D383" s="26"/>
      <c r="E383" s="26"/>
      <c r="F383" s="26"/>
      <c r="G383" s="26"/>
      <c r="H383" s="26"/>
      <c r="I383" s="26"/>
      <c r="J383" s="26"/>
      <c r="K383" s="26"/>
      <c r="L383" s="26"/>
      <c r="M383" s="25"/>
      <c r="N383" s="25"/>
      <c r="O383" s="25"/>
      <c r="P383" s="25"/>
      <c r="Q383" s="26"/>
      <c r="R383" s="25"/>
    </row>
    <row r="384" spans="1:18" ht="13.8" thickBot="1" x14ac:dyDescent="0.3">
      <c r="A384" s="36"/>
      <c r="B384" s="37"/>
      <c r="C384" s="36"/>
      <c r="D384" s="38"/>
      <c r="E384" s="38"/>
      <c r="F384" s="38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40"/>
      <c r="R384" s="39"/>
    </row>
    <row r="385" spans="1:18" ht="13.8" thickBot="1" x14ac:dyDescent="0.3">
      <c r="A385" s="30"/>
      <c r="B385" s="2"/>
      <c r="C385" s="3"/>
      <c r="D385" s="3"/>
      <c r="E385" s="4"/>
      <c r="F385" s="4"/>
      <c r="G385" s="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8" thickBot="1" x14ac:dyDescent="0.3">
      <c r="A386" s="25"/>
      <c r="B386" s="63"/>
      <c r="C386" s="30"/>
      <c r="D386" s="33"/>
      <c r="E386" s="33"/>
      <c r="F386" s="33"/>
      <c r="G386" s="33"/>
      <c r="H386" s="33"/>
      <c r="I386" s="33"/>
      <c r="J386" s="33"/>
      <c r="K386" s="33"/>
      <c r="L386" s="33"/>
      <c r="M386" s="30"/>
      <c r="N386" s="30"/>
      <c r="O386" s="30"/>
      <c r="P386" s="30"/>
      <c r="Q386" s="33"/>
      <c r="R386" s="30"/>
    </row>
    <row r="387" spans="1:18" ht="13.8" thickBot="1" x14ac:dyDescent="0.3">
      <c r="A387" s="61"/>
      <c r="B387" s="59"/>
      <c r="C387" s="61"/>
      <c r="D387" s="33"/>
      <c r="E387" s="33"/>
      <c r="F387" s="34"/>
      <c r="G387" s="34"/>
      <c r="H387" s="34"/>
      <c r="I387" s="33"/>
      <c r="J387" s="34"/>
      <c r="K387" s="34"/>
      <c r="L387" s="34"/>
      <c r="M387" s="34"/>
      <c r="N387" s="33"/>
      <c r="O387" s="34"/>
      <c r="P387" s="34"/>
      <c r="Q387" s="33"/>
      <c r="R387" s="34"/>
    </row>
    <row r="388" spans="1:18" ht="13.8" thickBot="1" x14ac:dyDescent="0.3">
      <c r="A388" s="61"/>
      <c r="B388" s="59"/>
      <c r="C388" s="61"/>
      <c r="D388" s="33"/>
      <c r="E388" s="33"/>
      <c r="F388" s="34"/>
      <c r="G388" s="34"/>
      <c r="H388" s="33"/>
      <c r="I388" s="33"/>
      <c r="J388" s="34"/>
      <c r="K388" s="34"/>
      <c r="L388" s="32"/>
      <c r="M388" s="34"/>
      <c r="N388" s="33"/>
      <c r="O388" s="34"/>
      <c r="P388" s="34"/>
      <c r="Q388" s="33"/>
      <c r="R388" s="34"/>
    </row>
    <row r="389" spans="1:18" ht="13.8" thickBot="1" x14ac:dyDescent="0.3">
      <c r="A389" s="61"/>
      <c r="B389" s="59"/>
      <c r="C389" s="61"/>
      <c r="D389" s="33"/>
      <c r="E389" s="33"/>
      <c r="F389" s="34"/>
      <c r="G389" s="34"/>
      <c r="H389" s="33"/>
      <c r="I389" s="33"/>
      <c r="J389" s="34"/>
      <c r="K389" s="34"/>
      <c r="L389" s="34"/>
      <c r="M389" s="34"/>
      <c r="N389" s="33"/>
      <c r="O389" s="34"/>
      <c r="P389" s="34"/>
      <c r="Q389" s="33"/>
      <c r="R389" s="34"/>
    </row>
    <row r="390" spans="1:18" ht="13.8" thickBot="1" x14ac:dyDescent="0.3">
      <c r="A390" s="61"/>
      <c r="B390" s="59"/>
      <c r="C390" s="61"/>
      <c r="D390" s="33"/>
      <c r="E390" s="33"/>
      <c r="F390" s="33"/>
      <c r="G390" s="33"/>
      <c r="H390" s="33"/>
      <c r="I390" s="33"/>
      <c r="J390" s="34"/>
      <c r="K390" s="34"/>
      <c r="L390" s="34"/>
      <c r="M390" s="34"/>
      <c r="N390" s="33"/>
      <c r="O390" s="34"/>
      <c r="P390" s="34"/>
      <c r="Q390" s="33"/>
      <c r="R390" s="34"/>
    </row>
    <row r="391" spans="1:18" ht="13.8" thickBot="1" x14ac:dyDescent="0.3">
      <c r="A391" s="61"/>
      <c r="B391" s="59"/>
      <c r="C391" s="61"/>
      <c r="D391" s="33"/>
      <c r="E391" s="33"/>
      <c r="F391" s="33"/>
      <c r="G391" s="34"/>
      <c r="H391" s="33"/>
      <c r="I391" s="33"/>
      <c r="J391" s="34"/>
      <c r="K391" s="34"/>
      <c r="L391" s="34"/>
      <c r="M391" s="34"/>
      <c r="N391" s="33"/>
      <c r="O391" s="34"/>
      <c r="P391" s="34"/>
      <c r="Q391" s="33"/>
      <c r="R391" s="34"/>
    </row>
    <row r="392" spans="1:18" ht="13.8" thickBot="1" x14ac:dyDescent="0.3">
      <c r="A392" s="73"/>
      <c r="B392" s="59"/>
      <c r="C392" s="61"/>
      <c r="D392" s="33"/>
      <c r="E392" s="33"/>
      <c r="F392" s="33"/>
      <c r="G392" s="33"/>
      <c r="H392" s="33"/>
      <c r="I392" s="33"/>
      <c r="J392" s="34"/>
      <c r="K392" s="34"/>
      <c r="L392" s="34"/>
      <c r="M392" s="34"/>
      <c r="N392" s="33"/>
      <c r="O392" s="34"/>
      <c r="P392" s="34"/>
      <c r="Q392" s="33"/>
      <c r="R392" s="34"/>
    </row>
    <row r="393" spans="1:18" ht="13.8" thickBot="1" x14ac:dyDescent="0.3">
      <c r="A393" s="73"/>
      <c r="B393" s="59"/>
      <c r="C393" s="61"/>
      <c r="D393" s="33"/>
      <c r="E393" s="33"/>
      <c r="F393" s="33"/>
      <c r="G393" s="34"/>
      <c r="H393" s="33"/>
      <c r="I393" s="33"/>
      <c r="J393" s="34"/>
      <c r="K393" s="34"/>
      <c r="L393" s="34"/>
      <c r="M393" s="34"/>
      <c r="N393" s="33"/>
      <c r="O393" s="34"/>
      <c r="P393" s="34"/>
      <c r="Q393" s="33"/>
      <c r="R393" s="34"/>
    </row>
    <row r="394" spans="1:18" ht="13.8" thickBot="1" x14ac:dyDescent="0.3">
      <c r="A394" s="25"/>
      <c r="B394" s="41"/>
      <c r="C394" s="30"/>
      <c r="D394" s="33"/>
      <c r="E394" s="33"/>
      <c r="F394" s="33"/>
      <c r="G394" s="33"/>
      <c r="H394" s="33"/>
      <c r="I394" s="33"/>
      <c r="J394" s="33"/>
      <c r="K394" s="33"/>
      <c r="L394" s="33"/>
      <c r="M394" s="30"/>
      <c r="N394" s="30"/>
      <c r="O394" s="30"/>
      <c r="P394" s="30"/>
      <c r="Q394" s="33"/>
      <c r="R394" s="30"/>
    </row>
    <row r="395" spans="1:18" ht="13.8" thickBot="1" x14ac:dyDescent="0.3">
      <c r="A395" s="30"/>
      <c r="B395" s="41"/>
      <c r="C395" s="30"/>
      <c r="D395" s="33"/>
      <c r="E395" s="33"/>
      <c r="F395" s="33"/>
      <c r="G395" s="33"/>
      <c r="H395" s="33"/>
      <c r="I395" s="33"/>
      <c r="J395" s="33"/>
      <c r="K395" s="33"/>
      <c r="L395" s="33"/>
      <c r="M395" s="30"/>
      <c r="N395" s="30"/>
      <c r="O395" s="30"/>
      <c r="P395" s="30"/>
      <c r="Q395" s="33"/>
      <c r="R395" s="30"/>
    </row>
    <row r="396" spans="1:18" ht="13.8" thickBot="1" x14ac:dyDescent="0.3">
      <c r="A396" s="30"/>
      <c r="B396" s="41"/>
      <c r="C396" s="30"/>
      <c r="D396" s="33"/>
      <c r="E396" s="33"/>
      <c r="F396" s="33"/>
      <c r="G396" s="33"/>
      <c r="H396" s="33"/>
      <c r="I396" s="33"/>
      <c r="J396" s="33"/>
      <c r="K396" s="33"/>
      <c r="L396" s="33"/>
      <c r="M396" s="30"/>
      <c r="N396" s="30"/>
      <c r="O396" s="30"/>
      <c r="P396" s="30"/>
      <c r="Q396" s="33"/>
      <c r="R396" s="30"/>
    </row>
    <row r="397" spans="1:18" ht="13.8" thickBot="1" x14ac:dyDescent="0.3">
      <c r="A397" s="25"/>
      <c r="B397" s="41"/>
      <c r="C397" s="30"/>
      <c r="D397" s="33"/>
      <c r="E397" s="33"/>
      <c r="F397" s="33"/>
      <c r="G397" s="33"/>
      <c r="H397" s="33"/>
      <c r="I397" s="33"/>
      <c r="J397" s="33"/>
      <c r="K397" s="33"/>
      <c r="L397" s="33"/>
      <c r="M397" s="30"/>
      <c r="N397" s="30"/>
      <c r="O397" s="30"/>
      <c r="P397" s="30"/>
      <c r="Q397" s="33"/>
      <c r="R397" s="30"/>
    </row>
    <row r="398" spans="1:18" ht="13.8" thickBot="1" x14ac:dyDescent="0.3">
      <c r="A398" s="25"/>
      <c r="B398" s="41"/>
      <c r="C398" s="30"/>
      <c r="D398" s="33"/>
      <c r="E398" s="33"/>
      <c r="F398" s="34"/>
      <c r="G398" s="32"/>
      <c r="H398" s="32"/>
      <c r="I398" s="32"/>
      <c r="J398" s="32"/>
      <c r="K398" s="32"/>
      <c r="L398" s="32"/>
      <c r="M398" s="34"/>
      <c r="N398" s="33"/>
      <c r="O398" s="34"/>
      <c r="P398" s="32"/>
      <c r="Q398" s="32"/>
      <c r="R398" s="32"/>
    </row>
    <row r="399" spans="1:18" ht="14.4" thickBot="1" x14ac:dyDescent="0.35">
      <c r="A399" s="42"/>
      <c r="B399" s="6"/>
      <c r="C399" s="7"/>
      <c r="D399" s="7"/>
      <c r="E399" s="8"/>
      <c r="F399" s="8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4.4" thickBot="1" x14ac:dyDescent="0.35">
      <c r="A400" s="43"/>
      <c r="B400" s="6"/>
      <c r="C400" s="7"/>
      <c r="D400" s="7"/>
      <c r="E400" s="8"/>
      <c r="F400" s="8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3.8" thickBot="1" x14ac:dyDescent="0.3">
      <c r="A401" s="30"/>
      <c r="B401" s="2"/>
      <c r="C401" s="3"/>
      <c r="D401" s="3"/>
      <c r="E401" s="4"/>
      <c r="F401" s="4"/>
      <c r="G401" s="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8" thickBot="1" x14ac:dyDescent="0.3">
      <c r="A402" s="25"/>
      <c r="B402" s="44"/>
      <c r="C402" s="25"/>
      <c r="D402" s="28"/>
      <c r="E402" s="28"/>
      <c r="F402" s="28"/>
      <c r="G402" s="28"/>
      <c r="H402" s="28"/>
      <c r="I402" s="27"/>
      <c r="J402" s="29"/>
      <c r="K402" s="29"/>
      <c r="L402" s="29"/>
      <c r="M402" s="29"/>
      <c r="N402" s="28"/>
      <c r="O402" s="29"/>
      <c r="P402" s="29"/>
      <c r="Q402" s="28"/>
      <c r="R402" s="29"/>
    </row>
    <row r="403" spans="1:18" x14ac:dyDescent="0.25">
      <c r="A403" s="192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</row>
    <row r="404" spans="1:18" x14ac:dyDescent="0.25">
      <c r="A404" s="193"/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</row>
    <row r="405" spans="1:18" x14ac:dyDescent="0.25">
      <c r="A405" s="53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x14ac:dyDescent="0.25">
      <c r="A406" s="53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x14ac:dyDescent="0.25">
      <c r="A407" s="53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x14ac:dyDescent="0.25">
      <c r="A408" s="16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3.8" thickBot="1" x14ac:dyDescent="0.3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3.8" thickBot="1" x14ac:dyDescent="0.3">
      <c r="A410" s="213"/>
      <c r="B410" s="47"/>
      <c r="C410" s="216"/>
      <c r="D410" s="218"/>
      <c r="E410" s="219"/>
      <c r="F410" s="220"/>
      <c r="G410" s="224"/>
      <c r="H410" s="227"/>
      <c r="I410" s="228"/>
      <c r="J410" s="228"/>
      <c r="K410" s="228"/>
      <c r="L410" s="229"/>
      <c r="M410" s="233"/>
      <c r="N410" s="234"/>
      <c r="O410" s="234"/>
      <c r="P410" s="234"/>
      <c r="Q410" s="234"/>
      <c r="R410" s="235"/>
    </row>
    <row r="411" spans="1:18" ht="13.8" thickBot="1" x14ac:dyDescent="0.3">
      <c r="A411" s="214"/>
      <c r="B411" s="47"/>
      <c r="C411" s="217"/>
      <c r="D411" s="221"/>
      <c r="E411" s="222"/>
      <c r="F411" s="223"/>
      <c r="G411" s="225"/>
      <c r="H411" s="230"/>
      <c r="I411" s="231"/>
      <c r="J411" s="231"/>
      <c r="K411" s="231"/>
      <c r="L411" s="232"/>
      <c r="M411" s="236"/>
      <c r="N411" s="237"/>
      <c r="O411" s="237"/>
      <c r="P411" s="237"/>
      <c r="Q411" s="237"/>
      <c r="R411" s="238"/>
    </row>
    <row r="412" spans="1:18" ht="13.8" thickBot="1" x14ac:dyDescent="0.3">
      <c r="A412" s="215"/>
      <c r="B412" s="17"/>
      <c r="C412" s="39"/>
      <c r="D412" s="203"/>
      <c r="E412" s="204"/>
      <c r="F412" s="205"/>
      <c r="G412" s="226"/>
      <c r="H412" s="206"/>
      <c r="I412" s="207"/>
      <c r="J412" s="207"/>
      <c r="K412" s="207"/>
      <c r="L412" s="208"/>
      <c r="M412" s="209"/>
      <c r="N412" s="210"/>
      <c r="O412" s="210"/>
      <c r="P412" s="210"/>
      <c r="Q412" s="210"/>
      <c r="R412" s="211"/>
    </row>
    <row r="413" spans="1:18" ht="13.8" thickBot="1" x14ac:dyDescent="0.3">
      <c r="A413" s="17"/>
      <c r="B413" s="17"/>
      <c r="C413" s="17"/>
      <c r="D413" s="45"/>
      <c r="E413" s="45"/>
      <c r="F413" s="46"/>
      <c r="G413" s="45"/>
      <c r="H413" s="66"/>
      <c r="I413" s="47"/>
      <c r="J413" s="46"/>
      <c r="K413" s="48"/>
      <c r="L413" s="46"/>
      <c r="M413" s="22"/>
      <c r="N413" s="23"/>
      <c r="O413" s="22"/>
      <c r="P413" s="22"/>
      <c r="Q413" s="24"/>
      <c r="R413" s="47"/>
    </row>
    <row r="414" spans="1:18" ht="13.8" thickBot="1" x14ac:dyDescent="0.3">
      <c r="A414" s="25"/>
      <c r="B414" s="57"/>
      <c r="C414" s="25"/>
      <c r="D414" s="26"/>
      <c r="E414" s="26"/>
      <c r="F414" s="26"/>
      <c r="G414" s="26"/>
      <c r="H414" s="26"/>
      <c r="I414" s="26"/>
      <c r="J414" s="26"/>
      <c r="K414" s="26"/>
      <c r="L414" s="26"/>
      <c r="M414" s="25"/>
      <c r="N414" s="25"/>
      <c r="O414" s="25"/>
      <c r="P414" s="25"/>
      <c r="Q414" s="26"/>
      <c r="R414" s="25"/>
    </row>
    <row r="415" spans="1:18" ht="13.8" thickBot="1" x14ac:dyDescent="0.3">
      <c r="A415" s="73"/>
      <c r="B415" s="59"/>
      <c r="C415" s="61"/>
      <c r="D415" s="28"/>
      <c r="E415" s="28"/>
      <c r="F415" s="29"/>
      <c r="G415" s="29"/>
      <c r="H415" s="29"/>
      <c r="I415" s="29"/>
      <c r="J415" s="29"/>
      <c r="K415" s="29"/>
      <c r="L415" s="29"/>
      <c r="M415" s="29"/>
      <c r="N415" s="28"/>
      <c r="O415" s="29"/>
      <c r="P415" s="29"/>
      <c r="Q415" s="29"/>
      <c r="R415" s="29"/>
    </row>
    <row r="416" spans="1:18" ht="13.8" thickBot="1" x14ac:dyDescent="0.3">
      <c r="A416" s="73"/>
      <c r="B416" s="59"/>
      <c r="C416" s="62"/>
      <c r="D416" s="28"/>
      <c r="E416" s="28"/>
      <c r="F416" s="29"/>
      <c r="G416" s="29"/>
      <c r="H416" s="29"/>
      <c r="I416" s="29"/>
      <c r="J416" s="29"/>
      <c r="K416" s="29"/>
      <c r="L416" s="29"/>
      <c r="M416" s="29"/>
      <c r="N416" s="28"/>
      <c r="O416" s="29"/>
      <c r="P416" s="29"/>
      <c r="Q416" s="29"/>
      <c r="R416" s="29"/>
    </row>
    <row r="417" spans="1:18" ht="13.8" thickBot="1" x14ac:dyDescent="0.3">
      <c r="A417" s="73"/>
      <c r="B417" s="59"/>
      <c r="C417" s="61"/>
      <c r="D417" s="28"/>
      <c r="E417" s="28"/>
      <c r="F417" s="28"/>
      <c r="G417" s="28"/>
      <c r="H417" s="27"/>
      <c r="I417" s="27"/>
      <c r="J417" s="29"/>
      <c r="K417" s="29"/>
      <c r="L417" s="27"/>
      <c r="M417" s="29"/>
      <c r="N417" s="28"/>
      <c r="O417" s="29"/>
      <c r="P417" s="29"/>
      <c r="Q417" s="27"/>
      <c r="R417" s="29"/>
    </row>
    <row r="418" spans="1:18" ht="13.8" thickBot="1" x14ac:dyDescent="0.3">
      <c r="A418" s="73"/>
      <c r="B418" s="77"/>
      <c r="C418" s="61"/>
      <c r="D418" s="28"/>
      <c r="E418" s="28"/>
      <c r="F418" s="29"/>
      <c r="G418" s="29"/>
      <c r="H418" s="29"/>
      <c r="I418" s="29"/>
      <c r="J418" s="29"/>
      <c r="K418" s="29"/>
      <c r="L418" s="29"/>
      <c r="M418" s="29"/>
      <c r="N418" s="28"/>
      <c r="O418" s="29"/>
      <c r="P418" s="29"/>
      <c r="Q418" s="29"/>
      <c r="R418" s="29"/>
    </row>
    <row r="419" spans="1:18" ht="13.8" thickBot="1" x14ac:dyDescent="0.3">
      <c r="A419" s="73"/>
      <c r="B419" s="77"/>
      <c r="C419" s="61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3"/>
      <c r="O419" s="34"/>
      <c r="P419" s="34"/>
      <c r="Q419" s="34"/>
      <c r="R419" s="34"/>
    </row>
    <row r="420" spans="1:18" ht="13.8" thickBot="1" x14ac:dyDescent="0.3">
      <c r="A420" s="30"/>
      <c r="B420" s="31"/>
      <c r="C420" s="32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3"/>
      <c r="O420" s="34"/>
      <c r="P420" s="34"/>
      <c r="Q420" s="34"/>
      <c r="R420" s="34"/>
    </row>
    <row r="421" spans="1:18" ht="13.8" thickBot="1" x14ac:dyDescent="0.3">
      <c r="A421" s="25"/>
      <c r="B421" s="35"/>
      <c r="C421" s="25"/>
      <c r="D421" s="26"/>
      <c r="E421" s="26"/>
      <c r="F421" s="26"/>
      <c r="G421" s="26"/>
      <c r="H421" s="26"/>
      <c r="I421" s="26"/>
      <c r="J421" s="26"/>
      <c r="K421" s="26"/>
      <c r="L421" s="26"/>
      <c r="M421" s="25"/>
      <c r="N421" s="25"/>
      <c r="O421" s="25"/>
      <c r="P421" s="25"/>
      <c r="Q421" s="26"/>
      <c r="R421" s="25"/>
    </row>
    <row r="422" spans="1:18" ht="13.8" thickBot="1" x14ac:dyDescent="0.3">
      <c r="A422" s="36"/>
      <c r="B422" s="37"/>
      <c r="C422" s="36"/>
      <c r="D422" s="38"/>
      <c r="E422" s="38"/>
      <c r="F422" s="38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40"/>
      <c r="R422" s="39"/>
    </row>
    <row r="423" spans="1:18" ht="13.8" thickBot="1" x14ac:dyDescent="0.3">
      <c r="A423" s="30"/>
      <c r="B423" s="2"/>
      <c r="C423" s="3"/>
      <c r="D423" s="3"/>
      <c r="E423" s="4"/>
      <c r="F423" s="4"/>
      <c r="G423" s="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8" thickBot="1" x14ac:dyDescent="0.3">
      <c r="A424" s="25"/>
      <c r="B424" s="63"/>
      <c r="C424" s="30"/>
      <c r="D424" s="33"/>
      <c r="E424" s="33"/>
      <c r="F424" s="33"/>
      <c r="G424" s="33"/>
      <c r="H424" s="33"/>
      <c r="I424" s="33"/>
      <c r="J424" s="33"/>
      <c r="K424" s="33"/>
      <c r="L424" s="33"/>
      <c r="M424" s="30"/>
      <c r="N424" s="30"/>
      <c r="O424" s="30"/>
      <c r="P424" s="30"/>
      <c r="Q424" s="33"/>
      <c r="R424" s="30"/>
    </row>
    <row r="425" spans="1:18" ht="13.8" thickBot="1" x14ac:dyDescent="0.3">
      <c r="A425" s="73"/>
      <c r="B425" s="59"/>
      <c r="C425" s="61"/>
      <c r="D425" s="33"/>
      <c r="E425" s="33"/>
      <c r="F425" s="34"/>
      <c r="G425" s="34"/>
      <c r="H425" s="34"/>
      <c r="I425" s="33"/>
      <c r="J425" s="34"/>
      <c r="K425" s="34"/>
      <c r="L425" s="34"/>
      <c r="M425" s="34"/>
      <c r="N425" s="33"/>
      <c r="O425" s="34"/>
      <c r="P425" s="34"/>
      <c r="Q425" s="33"/>
      <c r="R425" s="34"/>
    </row>
    <row r="426" spans="1:18" ht="13.8" thickBot="1" x14ac:dyDescent="0.3">
      <c r="A426" s="73"/>
      <c r="B426" s="59"/>
      <c r="C426" s="61"/>
      <c r="D426" s="33"/>
      <c r="E426" s="33"/>
      <c r="F426" s="34"/>
      <c r="G426" s="34"/>
      <c r="H426" s="33"/>
      <c r="I426" s="33"/>
      <c r="J426" s="34"/>
      <c r="K426" s="34"/>
      <c r="L426" s="32"/>
      <c r="M426" s="34"/>
      <c r="N426" s="33"/>
      <c r="O426" s="34"/>
      <c r="P426" s="34"/>
      <c r="Q426" s="33"/>
      <c r="R426" s="34"/>
    </row>
    <row r="427" spans="1:18" ht="13.8" thickBot="1" x14ac:dyDescent="0.3">
      <c r="A427" s="73"/>
      <c r="B427" s="59"/>
      <c r="C427" s="61"/>
      <c r="D427" s="33"/>
      <c r="E427" s="33"/>
      <c r="F427" s="34"/>
      <c r="G427" s="34"/>
      <c r="H427" s="33"/>
      <c r="I427" s="33"/>
      <c r="J427" s="34"/>
      <c r="K427" s="34"/>
      <c r="L427" s="34"/>
      <c r="M427" s="34"/>
      <c r="N427" s="33"/>
      <c r="O427" s="34"/>
      <c r="P427" s="34"/>
      <c r="Q427" s="33"/>
      <c r="R427" s="34"/>
    </row>
    <row r="428" spans="1:18" ht="13.8" thickBot="1" x14ac:dyDescent="0.3">
      <c r="A428" s="73"/>
      <c r="B428" s="59"/>
      <c r="C428" s="61"/>
      <c r="D428" s="33"/>
      <c r="E428" s="33"/>
      <c r="F428" s="33"/>
      <c r="G428" s="33"/>
      <c r="H428" s="33"/>
      <c r="I428" s="33"/>
      <c r="J428" s="34"/>
      <c r="K428" s="34"/>
      <c r="L428" s="34"/>
      <c r="M428" s="34"/>
      <c r="N428" s="33"/>
      <c r="O428" s="34"/>
      <c r="P428" s="34"/>
      <c r="Q428" s="33"/>
      <c r="R428" s="34"/>
    </row>
    <row r="429" spans="1:18" ht="13.8" thickBot="1" x14ac:dyDescent="0.3">
      <c r="A429" s="73"/>
      <c r="B429" s="59"/>
      <c r="C429" s="61"/>
      <c r="D429" s="33"/>
      <c r="E429" s="33"/>
      <c r="F429" s="33"/>
      <c r="G429" s="34"/>
      <c r="H429" s="33"/>
      <c r="I429" s="33"/>
      <c r="J429" s="34"/>
      <c r="K429" s="34"/>
      <c r="L429" s="34"/>
      <c r="M429" s="34"/>
      <c r="N429" s="33"/>
      <c r="O429" s="34"/>
      <c r="P429" s="34"/>
      <c r="Q429" s="33"/>
      <c r="R429" s="34"/>
    </row>
    <row r="430" spans="1:18" ht="13.8" thickBot="1" x14ac:dyDescent="0.3">
      <c r="A430" s="73"/>
      <c r="B430" s="59"/>
      <c r="C430" s="61"/>
      <c r="D430" s="33"/>
      <c r="E430" s="33"/>
      <c r="F430" s="33"/>
      <c r="G430" s="33"/>
      <c r="H430" s="33"/>
      <c r="I430" s="33"/>
      <c r="J430" s="34"/>
      <c r="K430" s="34"/>
      <c r="L430" s="34"/>
      <c r="M430" s="34"/>
      <c r="N430" s="33"/>
      <c r="O430" s="34"/>
      <c r="P430" s="34"/>
      <c r="Q430" s="33"/>
      <c r="R430" s="34"/>
    </row>
    <row r="431" spans="1:18" ht="13.8" thickBot="1" x14ac:dyDescent="0.3">
      <c r="A431" s="73"/>
      <c r="B431" s="59"/>
      <c r="C431" s="61"/>
      <c r="D431" s="33"/>
      <c r="E431" s="33"/>
      <c r="F431" s="33"/>
      <c r="G431" s="34"/>
      <c r="H431" s="33"/>
      <c r="I431" s="33"/>
      <c r="J431" s="34"/>
      <c r="K431" s="34"/>
      <c r="L431" s="34"/>
      <c r="M431" s="34"/>
      <c r="N431" s="33"/>
      <c r="O431" s="34"/>
      <c r="P431" s="34"/>
      <c r="Q431" s="33"/>
      <c r="R431" s="34"/>
    </row>
    <row r="432" spans="1:18" ht="13.8" thickBot="1" x14ac:dyDescent="0.3">
      <c r="A432" s="25"/>
      <c r="B432" s="41"/>
      <c r="C432" s="30"/>
      <c r="D432" s="33"/>
      <c r="E432" s="33"/>
      <c r="F432" s="33"/>
      <c r="G432" s="33"/>
      <c r="H432" s="33"/>
      <c r="I432" s="33"/>
      <c r="J432" s="33"/>
      <c r="K432" s="33"/>
      <c r="L432" s="33"/>
      <c r="M432" s="30"/>
      <c r="N432" s="30"/>
      <c r="O432" s="30"/>
      <c r="P432" s="30"/>
      <c r="Q432" s="33"/>
      <c r="R432" s="30"/>
    </row>
    <row r="433" spans="1:18" ht="13.8" thickBot="1" x14ac:dyDescent="0.3">
      <c r="A433" s="30"/>
      <c r="B433" s="41"/>
      <c r="C433" s="30"/>
      <c r="D433" s="33"/>
      <c r="E433" s="33"/>
      <c r="F433" s="33"/>
      <c r="G433" s="33"/>
      <c r="H433" s="33"/>
      <c r="I433" s="33"/>
      <c r="J433" s="33"/>
      <c r="K433" s="33"/>
      <c r="L433" s="33"/>
      <c r="M433" s="30"/>
      <c r="N433" s="30"/>
      <c r="O433" s="30"/>
      <c r="P433" s="30"/>
      <c r="Q433" s="33"/>
      <c r="R433" s="30"/>
    </row>
    <row r="434" spans="1:18" ht="13.8" thickBot="1" x14ac:dyDescent="0.3">
      <c r="A434" s="30"/>
      <c r="B434" s="41"/>
      <c r="C434" s="30"/>
      <c r="D434" s="33"/>
      <c r="E434" s="33"/>
      <c r="F434" s="33"/>
      <c r="G434" s="33"/>
      <c r="H434" s="33"/>
      <c r="I434" s="33"/>
      <c r="J434" s="33"/>
      <c r="K434" s="33"/>
      <c r="L434" s="33"/>
      <c r="M434" s="30"/>
      <c r="N434" s="30"/>
      <c r="O434" s="30"/>
      <c r="P434" s="30"/>
      <c r="Q434" s="33"/>
      <c r="R434" s="30"/>
    </row>
    <row r="435" spans="1:18" ht="13.8" thickBot="1" x14ac:dyDescent="0.3">
      <c r="A435" s="25"/>
      <c r="B435" s="41"/>
      <c r="C435" s="30"/>
      <c r="D435" s="33"/>
      <c r="E435" s="33"/>
      <c r="F435" s="33"/>
      <c r="G435" s="33"/>
      <c r="H435" s="33"/>
      <c r="I435" s="33"/>
      <c r="J435" s="33"/>
      <c r="K435" s="33"/>
      <c r="L435" s="33"/>
      <c r="M435" s="30"/>
      <c r="N435" s="30"/>
      <c r="O435" s="30"/>
      <c r="P435" s="30"/>
      <c r="Q435" s="33"/>
      <c r="R435" s="30"/>
    </row>
    <row r="436" spans="1:18" ht="13.8" thickBot="1" x14ac:dyDescent="0.3">
      <c r="A436" s="25"/>
      <c r="B436" s="41"/>
      <c r="C436" s="30"/>
      <c r="D436" s="33"/>
      <c r="E436" s="33"/>
      <c r="F436" s="34"/>
      <c r="G436" s="32"/>
      <c r="H436" s="32"/>
      <c r="I436" s="32"/>
      <c r="J436" s="32"/>
      <c r="K436" s="32"/>
      <c r="L436" s="32"/>
      <c r="M436" s="34"/>
      <c r="N436" s="33"/>
      <c r="O436" s="34"/>
      <c r="P436" s="32"/>
      <c r="Q436" s="32"/>
      <c r="R436" s="32"/>
    </row>
    <row r="437" spans="1:18" ht="14.4" thickBot="1" x14ac:dyDescent="0.35">
      <c r="A437" s="42"/>
      <c r="B437" s="6"/>
      <c r="C437" s="7"/>
      <c r="D437" s="7"/>
      <c r="E437" s="8"/>
      <c r="F437" s="8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4.4" thickBot="1" x14ac:dyDescent="0.35">
      <c r="A438" s="43"/>
      <c r="B438" s="6"/>
      <c r="C438" s="7"/>
      <c r="D438" s="7"/>
      <c r="E438" s="8"/>
      <c r="F438" s="8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3.8" thickBot="1" x14ac:dyDescent="0.3">
      <c r="A439" s="30"/>
      <c r="B439" s="2"/>
      <c r="C439" s="3"/>
      <c r="D439" s="3"/>
      <c r="E439" s="4"/>
      <c r="F439" s="4"/>
      <c r="G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8" thickBot="1" x14ac:dyDescent="0.3">
      <c r="A440" s="25"/>
      <c r="B440" s="44"/>
      <c r="C440" s="25"/>
      <c r="D440" s="28"/>
      <c r="E440" s="28"/>
      <c r="F440" s="28"/>
      <c r="G440" s="28"/>
      <c r="H440" s="28"/>
      <c r="I440" s="27"/>
      <c r="J440" s="29"/>
      <c r="K440" s="29"/>
      <c r="L440" s="29"/>
      <c r="M440" s="29"/>
      <c r="N440" s="28"/>
      <c r="O440" s="29"/>
      <c r="P440" s="29"/>
      <c r="Q440" s="28"/>
      <c r="R440" s="29"/>
    </row>
    <row r="441" spans="1:18" x14ac:dyDescent="0.25">
      <c r="A441" s="192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</row>
    <row r="442" spans="1:18" x14ac:dyDescent="0.25">
      <c r="A442" s="193"/>
      <c r="B442" s="191"/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</row>
    <row r="443" spans="1:18" x14ac:dyDescent="0.25">
      <c r="A443" s="53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x14ac:dyDescent="0.25">
      <c r="A444" s="53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x14ac:dyDescent="0.25">
      <c r="A445" s="53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x14ac:dyDescent="0.25">
      <c r="A446" s="16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3.8" thickBot="1" x14ac:dyDescent="0.3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3.8" thickBot="1" x14ac:dyDescent="0.3">
      <c r="A448" s="213"/>
      <c r="B448" s="47"/>
      <c r="C448" s="216"/>
      <c r="D448" s="218"/>
      <c r="E448" s="219"/>
      <c r="F448" s="220"/>
      <c r="G448" s="224"/>
      <c r="H448" s="227"/>
      <c r="I448" s="228"/>
      <c r="J448" s="228"/>
      <c r="K448" s="228"/>
      <c r="L448" s="229"/>
      <c r="M448" s="233"/>
      <c r="N448" s="234"/>
      <c r="O448" s="234"/>
      <c r="P448" s="234"/>
      <c r="Q448" s="234"/>
      <c r="R448" s="235"/>
    </row>
    <row r="449" spans="1:18" ht="13.8" thickBot="1" x14ac:dyDescent="0.3">
      <c r="A449" s="214"/>
      <c r="B449" s="47"/>
      <c r="C449" s="217"/>
      <c r="D449" s="221"/>
      <c r="E449" s="222"/>
      <c r="F449" s="223"/>
      <c r="G449" s="225"/>
      <c r="H449" s="230"/>
      <c r="I449" s="231"/>
      <c r="J449" s="231"/>
      <c r="K449" s="231"/>
      <c r="L449" s="232"/>
      <c r="M449" s="236"/>
      <c r="N449" s="237"/>
      <c r="O449" s="237"/>
      <c r="P449" s="237"/>
      <c r="Q449" s="237"/>
      <c r="R449" s="238"/>
    </row>
    <row r="450" spans="1:18" ht="13.8" thickBot="1" x14ac:dyDescent="0.3">
      <c r="A450" s="215"/>
      <c r="B450" s="17"/>
      <c r="C450" s="39"/>
      <c r="D450" s="203"/>
      <c r="E450" s="204"/>
      <c r="F450" s="205"/>
      <c r="G450" s="226"/>
      <c r="H450" s="206"/>
      <c r="I450" s="207"/>
      <c r="J450" s="207"/>
      <c r="K450" s="207"/>
      <c r="L450" s="208"/>
      <c r="M450" s="209"/>
      <c r="N450" s="210"/>
      <c r="O450" s="210"/>
      <c r="P450" s="210"/>
      <c r="Q450" s="210"/>
      <c r="R450" s="211"/>
    </row>
    <row r="451" spans="1:18" ht="13.8" thickBot="1" x14ac:dyDescent="0.3">
      <c r="A451" s="17"/>
      <c r="B451" s="17"/>
      <c r="C451" s="17"/>
      <c r="D451" s="45"/>
      <c r="E451" s="45"/>
      <c r="F451" s="46"/>
      <c r="G451" s="45"/>
      <c r="H451" s="66"/>
      <c r="I451" s="47"/>
      <c r="J451" s="46"/>
      <c r="K451" s="48"/>
      <c r="L451" s="46"/>
      <c r="M451" s="22"/>
      <c r="N451" s="23"/>
      <c r="O451" s="22"/>
      <c r="P451" s="22"/>
      <c r="Q451" s="24"/>
      <c r="R451" s="47"/>
    </row>
    <row r="452" spans="1:18" ht="13.8" thickBot="1" x14ac:dyDescent="0.3">
      <c r="A452" s="25"/>
      <c r="B452" s="57"/>
      <c r="C452" s="25"/>
      <c r="D452" s="26"/>
      <c r="E452" s="26"/>
      <c r="F452" s="26"/>
      <c r="G452" s="26"/>
      <c r="H452" s="26"/>
      <c r="I452" s="26"/>
      <c r="J452" s="26"/>
      <c r="K452" s="26"/>
      <c r="L452" s="26"/>
      <c r="M452" s="25"/>
      <c r="N452" s="25"/>
      <c r="O452" s="25"/>
      <c r="P452" s="25"/>
      <c r="Q452" s="26"/>
      <c r="R452" s="25"/>
    </row>
    <row r="453" spans="1:18" ht="13.8" thickBot="1" x14ac:dyDescent="0.3">
      <c r="A453" s="73"/>
      <c r="B453" s="59"/>
      <c r="C453" s="61"/>
      <c r="D453" s="28"/>
      <c r="E453" s="28"/>
      <c r="F453" s="29"/>
      <c r="G453" s="29"/>
      <c r="H453" s="29"/>
      <c r="I453" s="29"/>
      <c r="J453" s="29"/>
      <c r="K453" s="29"/>
      <c r="L453" s="29"/>
      <c r="M453" s="29"/>
      <c r="N453" s="28"/>
      <c r="O453" s="29"/>
      <c r="P453" s="29"/>
      <c r="Q453" s="29"/>
      <c r="R453" s="29"/>
    </row>
    <row r="454" spans="1:18" ht="13.8" thickBot="1" x14ac:dyDescent="0.3">
      <c r="A454" s="73"/>
      <c r="B454" s="59"/>
      <c r="C454" s="61"/>
      <c r="D454" s="28"/>
      <c r="E454" s="28"/>
      <c r="F454" s="29"/>
      <c r="G454" s="29"/>
      <c r="H454" s="29"/>
      <c r="I454" s="29"/>
      <c r="J454" s="29"/>
      <c r="K454" s="29"/>
      <c r="L454" s="29"/>
      <c r="M454" s="29"/>
      <c r="N454" s="28"/>
      <c r="O454" s="29"/>
      <c r="P454" s="29"/>
      <c r="Q454" s="29"/>
      <c r="R454" s="29"/>
    </row>
    <row r="455" spans="1:18" ht="13.8" thickBot="1" x14ac:dyDescent="0.3">
      <c r="A455" s="73"/>
      <c r="B455" s="59"/>
      <c r="C455" s="61"/>
      <c r="D455" s="28"/>
      <c r="E455" s="28"/>
      <c r="F455" s="28"/>
      <c r="G455" s="28"/>
      <c r="H455" s="27"/>
      <c r="I455" s="27"/>
      <c r="J455" s="29"/>
      <c r="K455" s="29"/>
      <c r="L455" s="27"/>
      <c r="M455" s="29"/>
      <c r="N455" s="28"/>
      <c r="O455" s="29"/>
      <c r="P455" s="29"/>
      <c r="Q455" s="27"/>
      <c r="R455" s="29"/>
    </row>
    <row r="456" spans="1:18" ht="13.8" thickBot="1" x14ac:dyDescent="0.3">
      <c r="A456" s="73"/>
      <c r="B456" s="59"/>
      <c r="C456" s="61"/>
      <c r="D456" s="28"/>
      <c r="E456" s="28"/>
      <c r="F456" s="29"/>
      <c r="G456" s="29"/>
      <c r="H456" s="29"/>
      <c r="I456" s="29"/>
      <c r="J456" s="29"/>
      <c r="K456" s="29"/>
      <c r="L456" s="29"/>
      <c r="M456" s="29"/>
      <c r="N456" s="28"/>
      <c r="O456" s="29"/>
      <c r="P456" s="29"/>
      <c r="Q456" s="29"/>
      <c r="R456" s="29"/>
    </row>
    <row r="457" spans="1:18" ht="13.8" thickBot="1" x14ac:dyDescent="0.3">
      <c r="A457" s="73"/>
      <c r="B457" s="77"/>
      <c r="C457" s="61"/>
      <c r="D457" s="33"/>
      <c r="E457" s="33"/>
      <c r="F457" s="34"/>
      <c r="G457" s="34"/>
      <c r="H457" s="34"/>
      <c r="I457" s="34"/>
      <c r="J457" s="34"/>
      <c r="K457" s="34"/>
      <c r="L457" s="34"/>
      <c r="M457" s="34"/>
      <c r="N457" s="33"/>
      <c r="O457" s="34"/>
      <c r="P457" s="34"/>
      <c r="Q457" s="34"/>
      <c r="R457" s="34"/>
    </row>
    <row r="458" spans="1:18" ht="13.8" thickBot="1" x14ac:dyDescent="0.3">
      <c r="A458" s="30"/>
      <c r="B458" s="31"/>
      <c r="C458" s="32"/>
      <c r="D458" s="33"/>
      <c r="E458" s="33"/>
      <c r="F458" s="34"/>
      <c r="G458" s="34"/>
      <c r="H458" s="34"/>
      <c r="I458" s="34"/>
      <c r="J458" s="34"/>
      <c r="K458" s="34"/>
      <c r="L458" s="34"/>
      <c r="M458" s="34"/>
      <c r="N458" s="33"/>
      <c r="O458" s="34"/>
      <c r="P458" s="34"/>
      <c r="Q458" s="34"/>
      <c r="R458" s="34"/>
    </row>
    <row r="459" spans="1:18" ht="13.8" thickBot="1" x14ac:dyDescent="0.3">
      <c r="A459" s="25"/>
      <c r="B459" s="35"/>
      <c r="C459" s="25"/>
      <c r="D459" s="26"/>
      <c r="E459" s="26"/>
      <c r="F459" s="26"/>
      <c r="G459" s="26"/>
      <c r="H459" s="26"/>
      <c r="I459" s="26"/>
      <c r="J459" s="26"/>
      <c r="K459" s="26"/>
      <c r="L459" s="26"/>
      <c r="M459" s="25"/>
      <c r="N459" s="25"/>
      <c r="O459" s="25"/>
      <c r="P459" s="25"/>
      <c r="Q459" s="26"/>
      <c r="R459" s="25"/>
    </row>
    <row r="460" spans="1:18" ht="13.8" thickBot="1" x14ac:dyDescent="0.3">
      <c r="A460" s="36"/>
      <c r="B460" s="37"/>
      <c r="C460" s="36"/>
      <c r="D460" s="38"/>
      <c r="E460" s="38"/>
      <c r="F460" s="38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40"/>
      <c r="R460" s="39"/>
    </row>
    <row r="461" spans="1:18" ht="13.8" thickBot="1" x14ac:dyDescent="0.3">
      <c r="A461" s="30"/>
      <c r="B461" s="2"/>
      <c r="C461" s="3"/>
      <c r="D461" s="3"/>
      <c r="E461" s="4"/>
      <c r="F461" s="4"/>
      <c r="G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8" thickBot="1" x14ac:dyDescent="0.3">
      <c r="A462" s="25"/>
      <c r="B462" s="63"/>
      <c r="C462" s="30"/>
      <c r="D462" s="33"/>
      <c r="E462" s="33"/>
      <c r="F462" s="33"/>
      <c r="G462" s="33"/>
      <c r="H462" s="33"/>
      <c r="I462" s="33"/>
      <c r="J462" s="33"/>
      <c r="K462" s="33"/>
      <c r="L462" s="33"/>
      <c r="M462" s="30"/>
      <c r="N462" s="30"/>
      <c r="O462" s="30"/>
      <c r="P462" s="30"/>
      <c r="Q462" s="33"/>
      <c r="R462" s="30"/>
    </row>
    <row r="463" spans="1:18" ht="13.8" thickBot="1" x14ac:dyDescent="0.3">
      <c r="A463" s="65"/>
      <c r="B463" s="59"/>
      <c r="C463" s="61"/>
      <c r="D463" s="33"/>
      <c r="E463" s="33"/>
      <c r="F463" s="34"/>
      <c r="G463" s="34"/>
      <c r="H463" s="34"/>
      <c r="I463" s="33"/>
      <c r="J463" s="34"/>
      <c r="K463" s="34"/>
      <c r="L463" s="34"/>
      <c r="M463" s="34"/>
      <c r="N463" s="33"/>
      <c r="O463" s="34"/>
      <c r="P463" s="34"/>
      <c r="Q463" s="33"/>
      <c r="R463" s="34"/>
    </row>
    <row r="464" spans="1:18" ht="13.8" thickBot="1" x14ac:dyDescent="0.3">
      <c r="A464" s="73"/>
      <c r="B464" s="59"/>
      <c r="C464" s="61"/>
      <c r="D464" s="33"/>
      <c r="E464" s="33"/>
      <c r="F464" s="34"/>
      <c r="G464" s="34"/>
      <c r="H464" s="33"/>
      <c r="I464" s="33"/>
      <c r="J464" s="34"/>
      <c r="K464" s="34"/>
      <c r="L464" s="32"/>
      <c r="M464" s="34"/>
      <c r="N464" s="33"/>
      <c r="O464" s="34"/>
      <c r="P464" s="34"/>
      <c r="Q464" s="33"/>
      <c r="R464" s="34"/>
    </row>
    <row r="465" spans="1:18" ht="13.8" thickBot="1" x14ac:dyDescent="0.3">
      <c r="A465" s="73"/>
      <c r="B465" s="59"/>
      <c r="C465" s="61"/>
      <c r="D465" s="33"/>
      <c r="E465" s="33"/>
      <c r="F465" s="34"/>
      <c r="G465" s="34"/>
      <c r="H465" s="33"/>
      <c r="I465" s="33"/>
      <c r="J465" s="34"/>
      <c r="K465" s="34"/>
      <c r="L465" s="34"/>
      <c r="M465" s="34"/>
      <c r="N465" s="33"/>
      <c r="O465" s="34"/>
      <c r="P465" s="34"/>
      <c r="Q465" s="33"/>
      <c r="R465" s="34"/>
    </row>
    <row r="466" spans="1:18" ht="13.8" thickBot="1" x14ac:dyDescent="0.3">
      <c r="A466" s="73"/>
      <c r="B466" s="59"/>
      <c r="C466" s="61"/>
      <c r="D466" s="33"/>
      <c r="E466" s="33"/>
      <c r="F466" s="33"/>
      <c r="G466" s="33"/>
      <c r="H466" s="33"/>
      <c r="I466" s="33"/>
      <c r="J466" s="34"/>
      <c r="K466" s="34"/>
      <c r="L466" s="34"/>
      <c r="M466" s="34"/>
      <c r="N466" s="33"/>
      <c r="O466" s="34"/>
      <c r="P466" s="34"/>
      <c r="Q466" s="33"/>
      <c r="R466" s="34"/>
    </row>
    <row r="467" spans="1:18" ht="13.8" thickBot="1" x14ac:dyDescent="0.3">
      <c r="A467" s="73"/>
      <c r="B467" s="59"/>
      <c r="C467" s="61"/>
      <c r="D467" s="33"/>
      <c r="E467" s="33"/>
      <c r="F467" s="33"/>
      <c r="G467" s="34"/>
      <c r="H467" s="33"/>
      <c r="I467" s="33"/>
      <c r="J467" s="34"/>
      <c r="K467" s="34"/>
      <c r="L467" s="34"/>
      <c r="M467" s="34"/>
      <c r="N467" s="33"/>
      <c r="O467" s="34"/>
      <c r="P467" s="34"/>
      <c r="Q467" s="33"/>
      <c r="R467" s="34"/>
    </row>
    <row r="468" spans="1:18" ht="13.8" thickBot="1" x14ac:dyDescent="0.3">
      <c r="A468" s="73"/>
      <c r="B468" s="59"/>
      <c r="C468" s="61"/>
      <c r="D468" s="33"/>
      <c r="E468" s="33"/>
      <c r="F468" s="33"/>
      <c r="G468" s="33"/>
      <c r="H468" s="33"/>
      <c r="I468" s="33"/>
      <c r="J468" s="34"/>
      <c r="K468" s="34"/>
      <c r="L468" s="34"/>
      <c r="M468" s="34"/>
      <c r="N468" s="33"/>
      <c r="O468" s="34"/>
      <c r="P468" s="34"/>
      <c r="Q468" s="33"/>
      <c r="R468" s="34"/>
    </row>
    <row r="469" spans="1:18" ht="13.8" thickBot="1" x14ac:dyDescent="0.3">
      <c r="A469" s="73"/>
      <c r="B469" s="59"/>
      <c r="C469" s="61"/>
      <c r="D469" s="33"/>
      <c r="E469" s="33"/>
      <c r="F469" s="33"/>
      <c r="G469" s="34"/>
      <c r="H469" s="33"/>
      <c r="I469" s="33"/>
      <c r="J469" s="34"/>
      <c r="K469" s="34"/>
      <c r="L469" s="34"/>
      <c r="M469" s="34"/>
      <c r="N469" s="33"/>
      <c r="O469" s="34"/>
      <c r="P469" s="34"/>
      <c r="Q469" s="33"/>
      <c r="R469" s="34"/>
    </row>
    <row r="470" spans="1:18" ht="13.8" thickBot="1" x14ac:dyDescent="0.3">
      <c r="A470" s="25"/>
      <c r="B470" s="41"/>
      <c r="C470" s="30"/>
      <c r="D470" s="33"/>
      <c r="E470" s="33"/>
      <c r="F470" s="33"/>
      <c r="G470" s="33"/>
      <c r="H470" s="33"/>
      <c r="I470" s="33"/>
      <c r="J470" s="33"/>
      <c r="K470" s="33"/>
      <c r="L470" s="33"/>
      <c r="M470" s="30"/>
      <c r="N470" s="30"/>
      <c r="O470" s="30"/>
      <c r="P470" s="30"/>
      <c r="Q470" s="33"/>
      <c r="R470" s="30"/>
    </row>
    <row r="471" spans="1:18" ht="13.8" thickBot="1" x14ac:dyDescent="0.3">
      <c r="A471" s="30"/>
      <c r="B471" s="41"/>
      <c r="C471" s="30"/>
      <c r="D471" s="33"/>
      <c r="E471" s="33"/>
      <c r="F471" s="33"/>
      <c r="G471" s="33"/>
      <c r="H471" s="33"/>
      <c r="I471" s="33"/>
      <c r="J471" s="33"/>
      <c r="K471" s="33"/>
      <c r="L471" s="33"/>
      <c r="M471" s="30"/>
      <c r="N471" s="30"/>
      <c r="O471" s="30"/>
      <c r="P471" s="30"/>
      <c r="Q471" s="33"/>
      <c r="R471" s="30"/>
    </row>
    <row r="472" spans="1:18" ht="13.8" thickBot="1" x14ac:dyDescent="0.3">
      <c r="A472" s="30"/>
      <c r="B472" s="41"/>
      <c r="C472" s="30"/>
      <c r="D472" s="33"/>
      <c r="E472" s="33"/>
      <c r="F472" s="33"/>
      <c r="G472" s="33"/>
      <c r="H472" s="33"/>
      <c r="I472" s="33"/>
      <c r="J472" s="33"/>
      <c r="K472" s="33"/>
      <c r="L472" s="33"/>
      <c r="M472" s="30"/>
      <c r="N472" s="30"/>
      <c r="O472" s="30"/>
      <c r="P472" s="30"/>
      <c r="Q472" s="33"/>
      <c r="R472" s="30"/>
    </row>
    <row r="473" spans="1:18" ht="13.8" thickBot="1" x14ac:dyDescent="0.3">
      <c r="A473" s="25"/>
      <c r="B473" s="41"/>
      <c r="C473" s="30"/>
      <c r="D473" s="33"/>
      <c r="E473" s="33"/>
      <c r="F473" s="33"/>
      <c r="G473" s="33"/>
      <c r="H473" s="33"/>
      <c r="I473" s="33"/>
      <c r="J473" s="33"/>
      <c r="K473" s="33"/>
      <c r="L473" s="33"/>
      <c r="M473" s="30"/>
      <c r="N473" s="30"/>
      <c r="O473" s="30"/>
      <c r="P473" s="30"/>
      <c r="Q473" s="33"/>
      <c r="R473" s="30"/>
    </row>
    <row r="474" spans="1:18" ht="13.8" thickBot="1" x14ac:dyDescent="0.3">
      <c r="A474" s="25"/>
      <c r="B474" s="41"/>
      <c r="C474" s="30"/>
      <c r="D474" s="33"/>
      <c r="E474" s="33"/>
      <c r="F474" s="34"/>
      <c r="G474" s="32"/>
      <c r="H474" s="32"/>
      <c r="I474" s="32"/>
      <c r="J474" s="32"/>
      <c r="K474" s="32"/>
      <c r="L474" s="32"/>
      <c r="M474" s="34"/>
      <c r="N474" s="33"/>
      <c r="O474" s="34"/>
      <c r="P474" s="32"/>
      <c r="Q474" s="32"/>
      <c r="R474" s="32"/>
    </row>
    <row r="475" spans="1:18" ht="14.4" thickBot="1" x14ac:dyDescent="0.35">
      <c r="A475" s="42"/>
      <c r="B475" s="6"/>
      <c r="C475" s="7"/>
      <c r="D475" s="7"/>
      <c r="E475" s="8"/>
      <c r="F475" s="8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4.4" thickBot="1" x14ac:dyDescent="0.35">
      <c r="A476" s="43"/>
      <c r="B476" s="6"/>
      <c r="C476" s="7"/>
      <c r="D476" s="7"/>
      <c r="E476" s="8"/>
      <c r="F476" s="8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3.8" thickBot="1" x14ac:dyDescent="0.3">
      <c r="A477" s="30"/>
      <c r="B477" s="2"/>
      <c r="C477" s="3"/>
      <c r="D477" s="3"/>
      <c r="E477" s="4"/>
      <c r="F477" s="4"/>
      <c r="G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8" thickBot="1" x14ac:dyDescent="0.3">
      <c r="A478" s="25"/>
      <c r="B478" s="44"/>
      <c r="C478" s="25"/>
      <c r="D478" s="28"/>
      <c r="E478" s="28"/>
      <c r="F478" s="28"/>
      <c r="G478" s="28"/>
      <c r="H478" s="28"/>
      <c r="I478" s="27"/>
      <c r="J478" s="29"/>
      <c r="K478" s="29"/>
      <c r="L478" s="29"/>
      <c r="M478" s="29"/>
      <c r="N478" s="28"/>
      <c r="O478" s="29"/>
      <c r="P478" s="29"/>
      <c r="Q478" s="28"/>
      <c r="R478" s="29"/>
    </row>
    <row r="479" spans="1:18" x14ac:dyDescent="0.25">
      <c r="A479" s="192"/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</row>
    <row r="480" spans="1:18" x14ac:dyDescent="0.25">
      <c r="A480" s="193"/>
      <c r="B480" s="191"/>
      <c r="C480" s="191"/>
      <c r="D480" s="191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</row>
  </sheetData>
  <mergeCells count="137">
    <mergeCell ref="A479:R480"/>
    <mergeCell ref="M410:R411"/>
    <mergeCell ref="D412:F412"/>
    <mergeCell ref="H412:L412"/>
    <mergeCell ref="M412:R412"/>
    <mergeCell ref="A441:R442"/>
    <mergeCell ref="A448:A450"/>
    <mergeCell ref="C448:C449"/>
    <mergeCell ref="D448:F449"/>
    <mergeCell ref="G448:G450"/>
    <mergeCell ref="H448:L449"/>
    <mergeCell ref="A403:R404"/>
    <mergeCell ref="A410:A412"/>
    <mergeCell ref="C410:C411"/>
    <mergeCell ref="D410:F411"/>
    <mergeCell ref="G410:G412"/>
    <mergeCell ref="H410:L411"/>
    <mergeCell ref="M448:R449"/>
    <mergeCell ref="D450:F450"/>
    <mergeCell ref="H450:L450"/>
    <mergeCell ref="M450:R450"/>
    <mergeCell ref="A365:R366"/>
    <mergeCell ref="A372:A374"/>
    <mergeCell ref="C372:C373"/>
    <mergeCell ref="D372:F373"/>
    <mergeCell ref="G372:G374"/>
    <mergeCell ref="H372:L373"/>
    <mergeCell ref="M372:R373"/>
    <mergeCell ref="D374:F374"/>
    <mergeCell ref="H374:L374"/>
    <mergeCell ref="M374:R374"/>
    <mergeCell ref="A327:R328"/>
    <mergeCell ref="A334:A336"/>
    <mergeCell ref="C334:C335"/>
    <mergeCell ref="D334:F335"/>
    <mergeCell ref="G334:G336"/>
    <mergeCell ref="H334:L335"/>
    <mergeCell ref="M334:R335"/>
    <mergeCell ref="D336:F336"/>
    <mergeCell ref="H336:L336"/>
    <mergeCell ref="M336:R336"/>
    <mergeCell ref="A290:R290"/>
    <mergeCell ref="A296:A298"/>
    <mergeCell ref="C296:C297"/>
    <mergeCell ref="D296:F297"/>
    <mergeCell ref="G296:G298"/>
    <mergeCell ref="H296:L297"/>
    <mergeCell ref="M296:R297"/>
    <mergeCell ref="D298:F298"/>
    <mergeCell ref="H298:L298"/>
    <mergeCell ref="M298:R298"/>
    <mergeCell ref="A252:R253"/>
    <mergeCell ref="A259:A261"/>
    <mergeCell ref="C259:C260"/>
    <mergeCell ref="D259:F260"/>
    <mergeCell ref="G259:G261"/>
    <mergeCell ref="H259:L260"/>
    <mergeCell ref="M259:R260"/>
    <mergeCell ref="D261:F261"/>
    <mergeCell ref="H261:L261"/>
    <mergeCell ref="M261:R261"/>
    <mergeCell ref="A214:R215"/>
    <mergeCell ref="A221:A223"/>
    <mergeCell ref="C221:C222"/>
    <mergeCell ref="D221:F222"/>
    <mergeCell ref="G221:G223"/>
    <mergeCell ref="H221:L222"/>
    <mergeCell ref="M221:R222"/>
    <mergeCell ref="D223:F223"/>
    <mergeCell ref="H223:L223"/>
    <mergeCell ref="M223:R223"/>
    <mergeCell ref="A176:R177"/>
    <mergeCell ref="A183:A185"/>
    <mergeCell ref="C183:C184"/>
    <mergeCell ref="D183:F184"/>
    <mergeCell ref="G183:G185"/>
    <mergeCell ref="H183:L184"/>
    <mergeCell ref="M183:R184"/>
    <mergeCell ref="D185:F185"/>
    <mergeCell ref="H185:L185"/>
    <mergeCell ref="M185:R185"/>
    <mergeCell ref="A138:R139"/>
    <mergeCell ref="A145:A147"/>
    <mergeCell ref="C145:C146"/>
    <mergeCell ref="D145:F146"/>
    <mergeCell ref="G145:G147"/>
    <mergeCell ref="H145:L146"/>
    <mergeCell ref="M145:R146"/>
    <mergeCell ref="D147:F147"/>
    <mergeCell ref="H147:L147"/>
    <mergeCell ref="M147:R147"/>
    <mergeCell ref="A101:R102"/>
    <mergeCell ref="A108:A110"/>
    <mergeCell ref="C108:C109"/>
    <mergeCell ref="D108:F109"/>
    <mergeCell ref="G108:G110"/>
    <mergeCell ref="H108:L109"/>
    <mergeCell ref="M108:R109"/>
    <mergeCell ref="D110:F110"/>
    <mergeCell ref="H110:L110"/>
    <mergeCell ref="M110:R110"/>
    <mergeCell ref="A63:R64"/>
    <mergeCell ref="A71:A73"/>
    <mergeCell ref="C71:C72"/>
    <mergeCell ref="D71:F72"/>
    <mergeCell ref="G71:G73"/>
    <mergeCell ref="H71:L72"/>
    <mergeCell ref="M71:R72"/>
    <mergeCell ref="D73:F73"/>
    <mergeCell ref="H73:L73"/>
    <mergeCell ref="M73:R73"/>
    <mergeCell ref="A17:F17"/>
    <mergeCell ref="A18:F18"/>
    <mergeCell ref="A23:R23"/>
    <mergeCell ref="A24:R24"/>
    <mergeCell ref="A25:R25"/>
    <mergeCell ref="A34:A36"/>
    <mergeCell ref="C34:C35"/>
    <mergeCell ref="D34:F35"/>
    <mergeCell ref="G34:G36"/>
    <mergeCell ref="H34:L35"/>
    <mergeCell ref="M34:R35"/>
    <mergeCell ref="D36:F36"/>
    <mergeCell ref="H36:L36"/>
    <mergeCell ref="M36:R36"/>
    <mergeCell ref="A10:F10"/>
    <mergeCell ref="L10:Q10"/>
    <mergeCell ref="A12:E12"/>
    <mergeCell ref="A14:F14"/>
    <mergeCell ref="A15:F15"/>
    <mergeCell ref="A16:F16"/>
    <mergeCell ref="A2:F2"/>
    <mergeCell ref="L2:R2"/>
    <mergeCell ref="K4:R4"/>
    <mergeCell ref="K5:R5"/>
    <mergeCell ref="A9:F9"/>
    <mergeCell ref="L9:Q9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лето - осень</vt:lpstr>
      <vt:lpstr>зима - весна</vt:lpstr>
      <vt:lpstr>'зима - весна'!Область_печати</vt:lpstr>
      <vt:lpstr>'лето - осень'!Область_печати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КПК-НАРОДНЫЙ(Б)</dc:creator>
  <cp:lastModifiedBy>tehot</cp:lastModifiedBy>
  <cp:lastPrinted>2022-08-16T06:40:42Z</cp:lastPrinted>
  <dcterms:created xsi:type="dcterms:W3CDTF">2021-08-27T14:47:43Z</dcterms:created>
  <dcterms:modified xsi:type="dcterms:W3CDTF">2022-10-11T13:14:08Z</dcterms:modified>
</cp:coreProperties>
</file>